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'FS184'!$A$1:$L$43</definedName>
    <definedName name="_xlnm.Print_Area" localSheetId="2">'GT421'!$A$1:$L$43</definedName>
    <definedName name="_xlnm.Print_Area" localSheetId="3">'GT481'!$A$1:$L$43</definedName>
    <definedName name="_xlnm.Print_Area" localSheetId="4">'KZN225'!$A$1:$L$43</definedName>
    <definedName name="_xlnm.Print_Area" localSheetId="5">'KZN252'!$A$1:$L$43</definedName>
    <definedName name="_xlnm.Print_Area" localSheetId="6">'KZN282'!$A$1:$L$43</definedName>
    <definedName name="_xlnm.Print_Area" localSheetId="7">'LIM354'!$A$1:$L$43</definedName>
    <definedName name="_xlnm.Print_Area" localSheetId="8">'MP307'!$A$1:$L$43</definedName>
    <definedName name="_xlnm.Print_Area" localSheetId="9">'MP312'!$A$1:$L$43</definedName>
    <definedName name="_xlnm.Print_Area" localSheetId="10">'MP313'!$A$1:$L$43</definedName>
    <definedName name="_xlnm.Print_Area" localSheetId="11">'MP326'!$A$1:$L$43</definedName>
    <definedName name="_xlnm.Print_Area" localSheetId="12">'NC091'!$A$1:$L$43</definedName>
    <definedName name="_xlnm.Print_Area" localSheetId="13">'NW372'!$A$1:$L$43</definedName>
    <definedName name="_xlnm.Print_Area" localSheetId="14">'NW373'!$A$1:$L$43</definedName>
    <definedName name="_xlnm.Print_Area" localSheetId="15">'NW403'!$A$1:$L$43</definedName>
    <definedName name="_xlnm.Print_Area" localSheetId="16">'NW405'!$A$1:$L$43</definedName>
    <definedName name="_xlnm.Print_Area" localSheetId="0">'Summary'!$A$1:$L$43</definedName>
    <definedName name="_xlnm.Print_Area" localSheetId="17">'WC023'!$A$1:$L$43</definedName>
    <definedName name="_xlnm.Print_Area" localSheetId="18">'WC024'!$A$1:$L$43</definedName>
    <definedName name="_xlnm.Print_Area" localSheetId="19">'WC044'!$A$1:$L$43</definedName>
  </definedNames>
  <calcPr fullCalcOnLoad="1"/>
</workbook>
</file>

<file path=xl/sharedStrings.xml><?xml version="1.0" encoding="utf-8"?>
<sst xmlns="http://schemas.openxmlformats.org/spreadsheetml/2006/main" count="1220" uniqueCount="72">
  <si>
    <t>Free State: Matjhabeng(FS184) - Table A7 Budgeted Cash Flows ( All ) for 4th Quarter ended 30 June 2019 (Figures Finalised as at 2019/11/08)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</si>
  <si>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</si>
  <si>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</si>
  <si>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</si>
  <si>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</si>
  <si>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</si>
  <si>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</si>
  <si>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</si>
  <si>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</si>
  <si>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</si>
  <si>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</si>
  <si>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</si>
  <si>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</si>
  <si>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</si>
  <si>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</si>
  <si>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</si>
  <si>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</si>
  <si>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</si>
  <si>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CASH FLOW FROM OPERATING ACTIVITIES</t>
  </si>
  <si>
    <t>Receipts</t>
  </si>
  <si>
    <t>Property rates</t>
  </si>
  <si>
    <t>Service charges</t>
  </si>
  <si>
    <t>Other revenue</t>
  </si>
  <si>
    <t>Government - operating</t>
  </si>
  <si>
    <t>1</t>
  </si>
  <si>
    <t>Government - capital</t>
  </si>
  <si>
    <t>Interest</t>
  </si>
  <si>
    <t>Dividends</t>
  </si>
  <si>
    <t>Payments</t>
  </si>
  <si>
    <t>Suppliers and employees</t>
  </si>
  <si>
    <t>Finance charges</t>
  </si>
  <si>
    <t>Transfers and Grants</t>
  </si>
  <si>
    <t>NET CASH FROM/(USED) OPERATING ACTIVITIES</t>
  </si>
  <si>
    <t>CASH FLOWS FROM INVESTING ACTIVITIES</t>
  </si>
  <si>
    <t>Proceeds on disposal of PPE</t>
  </si>
  <si>
    <t>Decrease (Increase) in non-current debtors (not used)</t>
  </si>
  <si>
    <t>Decrease (increase) in non-current receivables</t>
  </si>
  <si>
    <t>Decrease (increase) in non-current investments</t>
  </si>
  <si>
    <t>Capital assets</t>
  </si>
  <si>
    <t>NET CASH FROM/(USED) INVESTING ACTIVITIES</t>
  </si>
  <si>
    <t>CASH FLOWS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</si>
  <si>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</si>
  <si>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</si>
  <si>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</si>
  <si>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</si>
  <si>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</si>
  <si>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 (DECREASE) IN CASH HELD</t>
  </si>
  <si>
    <t>Cash/cash equivalents at the year begin:</t>
  </si>
  <si>
    <t>2</t>
  </si>
  <si>
    <t>Cash/cash equivalents at the year end:</t>
  </si>
  <si>
    <t>Gauteng: Emfuleni(GT421) - Table A7 Budgeted Cash Flows ( All ) for 4th Quarter ended 30 June 2019 (Figures Finalised as at 2019/11/08)</t>
  </si>
  <si>
    <t>Gauteng: Mogale City(GT481) - Table A7 Budgeted Cash Flows ( All ) for 4th Quarter ended 30 June 2019 (Figures Finalised as at 2019/11/08)</t>
  </si>
  <si>
    <t>Kwazulu-Natal: Msunduzi(KZN225) - Table A7 Budgeted Cash Flows ( All ) for 4th Quarter ended 30 June 2019 (Figures Finalised as at 2019/11/08)</t>
  </si>
  <si>
    <t>Kwazulu-Natal: Newcastle(KZN252) - Table A7 Budgeted Cash Flows ( All ) for 4th Quarter ended 30 June 2019 (Figures Finalised as at 2019/11/08)</t>
  </si>
  <si>
    <t>Kwazulu-Natal: uMhlathuze(KZN282) - Table A7 Budgeted Cash Flows ( All ) for 4th Quarter ended 30 June 2019 (Figures Finalised as at 2019/11/08)</t>
  </si>
  <si>
    <t>Limpopo: Polokwane(LIM354) - Table A7 Budgeted Cash Flows ( All ) for 4th Quarter ended 30 June 2019 (Figures Finalised as at 2019/11/08)</t>
  </si>
  <si>
    <t>Mpumalanga: Govan Mbeki(MP307) - Table A7 Budgeted Cash Flows ( All ) for 4th Quarter ended 30 June 2019 (Figures Finalised as at 2019/11/08)</t>
  </si>
  <si>
    <t>Mpumalanga: Emalahleni (MP)(MP312) - Table A7 Budgeted Cash Flows ( All ) for 4th Quarter ended 30 June 2019 (Figures Finalised as at 2019/11/08)</t>
  </si>
  <si>
    <t>Mpumalanga: Steve Tshwete(MP313) - Table A7 Budgeted Cash Flows ( All ) for 4th Quarter ended 30 June 2019 (Figures Finalised as at 2019/11/08)</t>
  </si>
  <si>
    <t>Mpumalanga: City of Mbombela(MP326) - Table A7 Budgeted Cash Flows ( All ) for 4th Quarter ended 30 June 2019 (Figures Finalised as at 2019/11/08)</t>
  </si>
  <si>
    <t>Northern Cape: Sol Plaatje(NC091) - Table A7 Budgeted Cash Flows ( All ) for 4th Quarter ended 30 June 2019 (Figures Finalised as at 2019/11/08)</t>
  </si>
  <si>
    <t>North West: Madibeng(NW372) - Table A7 Budgeted Cash Flows ( All ) for 4th Quarter ended 30 June 2019 (Figures Finalised as at 2019/11/08)</t>
  </si>
  <si>
    <t>North West: Rustenburg(NW373) - Table A7 Budgeted Cash Flows ( All ) for 4th Quarter ended 30 June 2019 (Figures Finalised as at 2019/11/08)</t>
  </si>
  <si>
    <t>North West: City of Matlosana(NW403) - Table A7 Budgeted Cash Flows ( All ) for 4th Quarter ended 30 June 2019 (Figures Finalised as at 2019/11/08)</t>
  </si>
  <si>
    <t>North West: J B Marks(NW405) - Table A7 Budgeted Cash Flows ( All ) for 4th Quarter ended 30 June 2019 (Figures Finalised as at 2019/11/08)</t>
  </si>
  <si>
    <t>Western Cape: Drakenstein(WC023) - Table A7 Budgeted Cash Flows ( All ) for 4th Quarter ended 30 June 2019 (Figures Finalised as at 2019/11/08)</t>
  </si>
  <si>
    <t>Western Cape: Stellenbosch(WC024) - Table A7 Budgeted Cash Flows ( All ) for 4th Quarter ended 30 June 2019 (Figures Finalised as at 2019/11/08)</t>
  </si>
  <si>
    <t>Western Cape: George(WC044) - Table A7 Budgeted Cash Flows ( All ) for 4th Quarter ended 30 June 2019 (Figures Finalised as at 2019/11/08)</t>
  </si>
  <si>
    <t>Summary - Table A7 Budgeted Cash Flows ( All ) for 4th Quarter ended 30 June 2019 (Figures Finalised as at 2019/11/08)</t>
  </si>
  <si>
    <t>References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</si>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</sst>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178" fontId="2" fillId="0" borderId="11" xfId="0" applyNumberFormat="1" applyFont="1" applyFill="1" applyBorder="1" applyAlignment="1" applyProtection="1">
      <alignment horizontal="center"/>
      <protection/>
    </xf>
    <xf numFmtId="178" fontId="2" fillId="0" borderId="19" xfId="0" applyNumberFormat="1" applyFont="1" applyFill="1" applyBorder="1" applyAlignment="1" applyProtection="1">
      <alignment horizontal="center"/>
      <protection/>
    </xf>
    <xf numFmtId="178" fontId="2" fillId="0" borderId="20" xfId="0" applyNumberFormat="1" applyFont="1" applyFill="1" applyBorder="1" applyAlignment="1" applyProtection="1">
      <alignment horizontal="center"/>
      <protection/>
    </xf>
    <xf numFmtId="178" fontId="2" fillId="0" borderId="21" xfId="0" applyNumberFormat="1" applyFont="1" applyFill="1" applyBorder="1" applyAlignment="1" applyProtection="1">
      <alignment horizontal="center"/>
      <protection/>
    </xf>
    <xf numFmtId="178" fontId="2" fillId="0" borderId="10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178" fontId="3" fillId="0" borderId="22" xfId="0" applyNumberFormat="1" applyFont="1" applyFill="1" applyBorder="1" applyAlignment="1" applyProtection="1">
      <alignment/>
      <protection/>
    </xf>
    <xf numFmtId="178" fontId="3" fillId="0" borderId="23" xfId="0" applyNumberFormat="1" applyFont="1" applyFill="1" applyBorder="1" applyAlignment="1" applyProtection="1">
      <alignment/>
      <protection/>
    </xf>
    <xf numFmtId="178" fontId="3" fillId="0" borderId="18" xfId="0" applyNumberFormat="1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/>
      <protection/>
    </xf>
    <xf numFmtId="178" fontId="3" fillId="0" borderId="24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left" indent="1"/>
      <protection/>
    </xf>
    <xf numFmtId="0" fontId="2" fillId="0" borderId="25" xfId="0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/>
      <protection/>
    </xf>
    <xf numFmtId="178" fontId="2" fillId="0" borderId="26" xfId="0" applyNumberFormat="1" applyFont="1" applyFill="1" applyBorder="1" applyAlignment="1" applyProtection="1">
      <alignment/>
      <protection/>
    </xf>
    <xf numFmtId="178" fontId="2" fillId="0" borderId="27" xfId="0" applyNumberFormat="1" applyFont="1" applyFill="1" applyBorder="1" applyAlignment="1" applyProtection="1">
      <alignment/>
      <protection/>
    </xf>
    <xf numFmtId="178" fontId="2" fillId="0" borderId="25" xfId="0" applyNumberFormat="1" applyFont="1" applyFill="1" applyBorder="1" applyAlignment="1" applyProtection="1">
      <alignment/>
      <protection/>
    </xf>
    <xf numFmtId="178" fontId="2" fillId="0" borderId="28" xfId="0" applyNumberFormat="1" applyFont="1" applyFill="1" applyBorder="1" applyAlignment="1" applyProtection="1">
      <alignment/>
      <protection/>
    </xf>
    <xf numFmtId="178" fontId="2" fillId="0" borderId="29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178" fontId="2" fillId="0" borderId="22" xfId="0" applyNumberFormat="1" applyFont="1" applyFill="1" applyBorder="1" applyAlignment="1" applyProtection="1">
      <alignment/>
      <protection/>
    </xf>
    <xf numFmtId="178" fontId="2" fillId="0" borderId="23" xfId="0" applyNumberFormat="1" applyFont="1" applyFill="1" applyBorder="1" applyAlignment="1" applyProtection="1">
      <alignment/>
      <protection/>
    </xf>
    <xf numFmtId="178" fontId="2" fillId="0" borderId="18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>
      <alignment/>
      <protection/>
    </xf>
    <xf numFmtId="178" fontId="2" fillId="0" borderId="24" xfId="0" applyNumberFormat="1" applyFont="1" applyFill="1" applyBorder="1" applyAlignment="1" applyProtection="1">
      <alignment/>
      <protection/>
    </xf>
    <xf numFmtId="178" fontId="3" fillId="0" borderId="18" xfId="42" applyNumberFormat="1" applyFont="1" applyFill="1" applyBorder="1" applyAlignment="1" applyProtection="1">
      <alignment/>
      <protection/>
    </xf>
    <xf numFmtId="178" fontId="3" fillId="0" borderId="22" xfId="42" applyNumberFormat="1" applyFont="1" applyFill="1" applyBorder="1" applyAlignment="1" applyProtection="1">
      <alignment/>
      <protection/>
    </xf>
    <xf numFmtId="178" fontId="3" fillId="0" borderId="23" xfId="42" applyNumberFormat="1" applyFont="1" applyFill="1" applyBorder="1" applyAlignment="1" applyProtection="1">
      <alignment/>
      <protection/>
    </xf>
    <xf numFmtId="178" fontId="3" fillId="0" borderId="24" xfId="42" applyNumberFormat="1" applyFont="1" applyFill="1" applyBorder="1" applyAlignment="1" applyProtection="1">
      <alignment/>
      <protection/>
    </xf>
    <xf numFmtId="178" fontId="3" fillId="0" borderId="0" xfId="42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center"/>
      <protection/>
    </xf>
    <xf numFmtId="178" fontId="2" fillId="0" borderId="15" xfId="0" applyNumberFormat="1" applyFont="1" applyFill="1" applyBorder="1" applyAlignment="1" applyProtection="1">
      <alignment/>
      <protection/>
    </xf>
    <xf numFmtId="178" fontId="2" fillId="0" borderId="16" xfId="0" applyNumberFormat="1" applyFont="1" applyFill="1" applyBorder="1" applyAlignment="1" applyProtection="1">
      <alignment/>
      <protection/>
    </xf>
    <xf numFmtId="178" fontId="2" fillId="0" borderId="14" xfId="0" applyNumberFormat="1" applyFont="1" applyFill="1" applyBorder="1" applyAlignment="1" applyProtection="1">
      <alignment/>
      <protection/>
    </xf>
    <xf numFmtId="178" fontId="2" fillId="0" borderId="17" xfId="0" applyNumberFormat="1" applyFont="1" applyFill="1" applyBorder="1" applyAlignment="1" applyProtection="1">
      <alignment/>
      <protection/>
    </xf>
    <xf numFmtId="178" fontId="2" fillId="0" borderId="3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6000047057</v>
      </c>
      <c r="D6" s="19">
        <v>5395945054</v>
      </c>
      <c r="E6" s="20">
        <v>321426132</v>
      </c>
      <c r="F6" s="21">
        <v>2458559299</v>
      </c>
      <c r="G6" s="19">
        <v>2309829967</v>
      </c>
      <c r="H6" s="20">
        <v>2309829967</v>
      </c>
      <c r="I6" s="22">
        <v>9397955772</v>
      </c>
      <c r="J6" s="23">
        <v>3047197883</v>
      </c>
      <c r="K6" s="19">
        <v>3204488854</v>
      </c>
      <c r="L6" s="20">
        <v>3364224638</v>
      </c>
    </row>
    <row r="7" spans="1:12" ht="12.75">
      <c r="A7" s="24" t="s">
        <v>21</v>
      </c>
      <c r="B7" s="18"/>
      <c r="C7" s="19">
        <v>19288867098</v>
      </c>
      <c r="D7" s="19">
        <v>24247508569</v>
      </c>
      <c r="E7" s="20">
        <v>621948797</v>
      </c>
      <c r="F7" s="21">
        <v>8359272593</v>
      </c>
      <c r="G7" s="19">
        <v>7848798404</v>
      </c>
      <c r="H7" s="20">
        <v>7848798404</v>
      </c>
      <c r="I7" s="22">
        <v>2465283039</v>
      </c>
      <c r="J7" s="23">
        <v>6435970858</v>
      </c>
      <c r="K7" s="19">
        <v>6944380572</v>
      </c>
      <c r="L7" s="20">
        <v>7541096843</v>
      </c>
    </row>
    <row r="8" spans="1:12" ht="12.75">
      <c r="A8" s="24" t="s">
        <v>22</v>
      </c>
      <c r="B8" s="18"/>
      <c r="C8" s="19">
        <v>1714629080</v>
      </c>
      <c r="D8" s="19">
        <v>1591177151</v>
      </c>
      <c r="E8" s="20">
        <v>848604985</v>
      </c>
      <c r="F8" s="21">
        <v>1109015789</v>
      </c>
      <c r="G8" s="19">
        <v>708673608</v>
      </c>
      <c r="H8" s="20">
        <v>708673608</v>
      </c>
      <c r="I8" s="22">
        <v>6099549702</v>
      </c>
      <c r="J8" s="23">
        <v>4788749238</v>
      </c>
      <c r="K8" s="19">
        <v>4983109922</v>
      </c>
      <c r="L8" s="20">
        <v>5277502760</v>
      </c>
    </row>
    <row r="9" spans="1:12" ht="12.75">
      <c r="A9" s="24" t="s">
        <v>23</v>
      </c>
      <c r="B9" s="18" t="s">
        <v>24</v>
      </c>
      <c r="C9" s="19">
        <v>5489596377</v>
      </c>
      <c r="D9" s="19">
        <v>6733527356</v>
      </c>
      <c r="E9" s="20">
        <v>158627217</v>
      </c>
      <c r="F9" s="21">
        <v>3012839981</v>
      </c>
      <c r="G9" s="19">
        <v>2624328613</v>
      </c>
      <c r="H9" s="20">
        <v>2624328613</v>
      </c>
      <c r="I9" s="22">
        <v>981603653</v>
      </c>
      <c r="J9" s="23">
        <v>3283294384</v>
      </c>
      <c r="K9" s="19">
        <v>3702276686</v>
      </c>
      <c r="L9" s="20">
        <v>3707997097</v>
      </c>
    </row>
    <row r="10" spans="1:12" ht="12.75">
      <c r="A10" s="24" t="s">
        <v>25</v>
      </c>
      <c r="B10" s="18" t="s">
        <v>24</v>
      </c>
      <c r="C10" s="19">
        <v>3329736777</v>
      </c>
      <c r="D10" s="19">
        <v>4148319714</v>
      </c>
      <c r="E10" s="20">
        <v>1412308</v>
      </c>
      <c r="F10" s="21">
        <v>1430722499</v>
      </c>
      <c r="G10" s="19">
        <v>1472829442</v>
      </c>
      <c r="H10" s="20">
        <v>1472829442</v>
      </c>
      <c r="I10" s="22">
        <v>756130759</v>
      </c>
      <c r="J10" s="23">
        <v>2015666642</v>
      </c>
      <c r="K10" s="19">
        <v>1997451541</v>
      </c>
      <c r="L10" s="20">
        <v>1766507268</v>
      </c>
    </row>
    <row r="11" spans="1:12" ht="12.75">
      <c r="A11" s="24" t="s">
        <v>26</v>
      </c>
      <c r="B11" s="18"/>
      <c r="C11" s="19">
        <v>868192853</v>
      </c>
      <c r="D11" s="19">
        <v>1223211744</v>
      </c>
      <c r="E11" s="20">
        <v>149920571</v>
      </c>
      <c r="F11" s="21">
        <v>203342326</v>
      </c>
      <c r="G11" s="19">
        <v>261125200</v>
      </c>
      <c r="H11" s="20">
        <v>261125200</v>
      </c>
      <c r="I11" s="22">
        <v>126317526</v>
      </c>
      <c r="J11" s="23">
        <v>341778399</v>
      </c>
      <c r="K11" s="19">
        <v>356993677</v>
      </c>
      <c r="L11" s="20">
        <v>369954951</v>
      </c>
    </row>
    <row r="12" spans="1:12" ht="12.75">
      <c r="A12" s="24" t="s">
        <v>27</v>
      </c>
      <c r="B12" s="18"/>
      <c r="C12" s="19">
        <v>227218</v>
      </c>
      <c r="D12" s="19">
        <v>206450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-31585186972</v>
      </c>
      <c r="D14" s="19">
        <v>-36122549014</v>
      </c>
      <c r="E14" s="20">
        <v>-27540748570</v>
      </c>
      <c r="F14" s="21">
        <v>-42623755928</v>
      </c>
      <c r="G14" s="19">
        <v>-40291608419</v>
      </c>
      <c r="H14" s="20">
        <v>-40291608419</v>
      </c>
      <c r="I14" s="22">
        <v>-41173392033</v>
      </c>
      <c r="J14" s="23">
        <v>-46258169824</v>
      </c>
      <c r="K14" s="19">
        <v>-48733324387</v>
      </c>
      <c r="L14" s="20">
        <v>-52476574066</v>
      </c>
    </row>
    <row r="15" spans="1:12" ht="12.75">
      <c r="A15" s="24" t="s">
        <v>30</v>
      </c>
      <c r="B15" s="18"/>
      <c r="C15" s="19">
        <v>-701719215</v>
      </c>
      <c r="D15" s="19">
        <v>-948766293</v>
      </c>
      <c r="E15" s="20">
        <v>-1052020747</v>
      </c>
      <c r="F15" s="21">
        <v>-1007993605</v>
      </c>
      <c r="G15" s="19">
        <v>-1007156864</v>
      </c>
      <c r="H15" s="20">
        <v>-1007156864</v>
      </c>
      <c r="I15" s="22">
        <v>-1835792241</v>
      </c>
      <c r="J15" s="23">
        <v>-1336392345</v>
      </c>
      <c r="K15" s="19">
        <v>-1441227353</v>
      </c>
      <c r="L15" s="20">
        <v>-1495813949</v>
      </c>
    </row>
    <row r="16" spans="1:12" ht="12.75">
      <c r="A16" s="24" t="s">
        <v>31</v>
      </c>
      <c r="B16" s="18" t="s">
        <v>24</v>
      </c>
      <c r="C16" s="19">
        <v>-84720884</v>
      </c>
      <c r="D16" s="19">
        <v>-132074074</v>
      </c>
      <c r="E16" s="20">
        <v>-43058549</v>
      </c>
      <c r="F16" s="21">
        <v>-187047876</v>
      </c>
      <c r="G16" s="19">
        <v>-227094922</v>
      </c>
      <c r="H16" s="20">
        <v>-227094922</v>
      </c>
      <c r="I16" s="22">
        <v>-282963834</v>
      </c>
      <c r="J16" s="23">
        <v>-254357663</v>
      </c>
      <c r="K16" s="19">
        <v>-306880176</v>
      </c>
      <c r="L16" s="20">
        <v>-322117136</v>
      </c>
    </row>
    <row r="17" spans="1:12" ht="12.75">
      <c r="A17" s="25" t="s">
        <v>32</v>
      </c>
      <c r="B17" s="26"/>
      <c r="C17" s="27">
        <f>SUM(C6:C16)</f>
        <v>4319669389</v>
      </c>
      <c r="D17" s="27">
        <f aca="true" t="shared" si="0" ref="D17:L17">SUM(D6:D16)</f>
        <v>6136506657</v>
      </c>
      <c r="E17" s="28">
        <f t="shared" si="0"/>
        <v>-26533887856</v>
      </c>
      <c r="F17" s="29">
        <f t="shared" si="0"/>
        <v>-27245044922</v>
      </c>
      <c r="G17" s="27">
        <f t="shared" si="0"/>
        <v>-26300274971</v>
      </c>
      <c r="H17" s="30">
        <f t="shared" si="0"/>
        <v>-26300274971</v>
      </c>
      <c r="I17" s="29">
        <f t="shared" si="0"/>
        <v>-23465307657</v>
      </c>
      <c r="J17" s="31">
        <f t="shared" si="0"/>
        <v>-27936262428</v>
      </c>
      <c r="K17" s="27">
        <f t="shared" si="0"/>
        <v>-29292730664</v>
      </c>
      <c r="L17" s="28">
        <f t="shared" si="0"/>
        <v>-32267221594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99709106</v>
      </c>
      <c r="D21" s="19">
        <v>-455734377</v>
      </c>
      <c r="E21" s="20">
        <v>0</v>
      </c>
      <c r="F21" s="38">
        <v>26360000</v>
      </c>
      <c r="G21" s="39">
        <v>26360000</v>
      </c>
      <c r="H21" s="40">
        <v>26360000</v>
      </c>
      <c r="I21" s="22">
        <v>75251094</v>
      </c>
      <c r="J21" s="41">
        <v>10274656</v>
      </c>
      <c r="K21" s="39">
        <v>10891136</v>
      </c>
      <c r="L21" s="40">
        <v>11544604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-15911785</v>
      </c>
      <c r="D23" s="19">
        <v>1182827</v>
      </c>
      <c r="E23" s="20">
        <v>-44371240</v>
      </c>
      <c r="F23" s="38">
        <v>69435162</v>
      </c>
      <c r="G23" s="39">
        <v>-52821318</v>
      </c>
      <c r="H23" s="40">
        <v>-52821318</v>
      </c>
      <c r="I23" s="22">
        <v>-24554129</v>
      </c>
      <c r="J23" s="41">
        <v>42169</v>
      </c>
      <c r="K23" s="39">
        <v>71567</v>
      </c>
      <c r="L23" s="40">
        <v>70971</v>
      </c>
    </row>
    <row r="24" spans="1:12" ht="12.75">
      <c r="A24" s="24" t="s">
        <v>37</v>
      </c>
      <c r="B24" s="18"/>
      <c r="C24" s="19">
        <v>53080166</v>
      </c>
      <c r="D24" s="19">
        <v>-412108040</v>
      </c>
      <c r="E24" s="20">
        <v>-4458267</v>
      </c>
      <c r="F24" s="21">
        <v>-441938931</v>
      </c>
      <c r="G24" s="19">
        <v>315745734</v>
      </c>
      <c r="H24" s="20">
        <v>315745734</v>
      </c>
      <c r="I24" s="22">
        <v>77266799</v>
      </c>
      <c r="J24" s="23">
        <v>-2184886</v>
      </c>
      <c r="K24" s="19">
        <v>4966546</v>
      </c>
      <c r="L24" s="20">
        <v>-86491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-4931669494</v>
      </c>
      <c r="D26" s="19">
        <v>-5964778495</v>
      </c>
      <c r="E26" s="20">
        <v>-290298216</v>
      </c>
      <c r="F26" s="21">
        <v>-3848809270</v>
      </c>
      <c r="G26" s="19">
        <v>-3654374468</v>
      </c>
      <c r="H26" s="20">
        <v>-3654374468</v>
      </c>
      <c r="I26" s="22">
        <v>-852349678</v>
      </c>
      <c r="J26" s="23">
        <v>-4521695412</v>
      </c>
      <c r="K26" s="19">
        <v>-4054990132</v>
      </c>
      <c r="L26" s="20">
        <v>-3821918264</v>
      </c>
    </row>
    <row r="27" spans="1:12" ht="12.75">
      <c r="A27" s="25" t="s">
        <v>39</v>
      </c>
      <c r="B27" s="26"/>
      <c r="C27" s="27">
        <f>SUM(C21:C26)</f>
        <v>-4794792007</v>
      </c>
      <c r="D27" s="27">
        <f aca="true" t="shared" si="1" ref="D27:L27">SUM(D21:D26)</f>
        <v>-6831438085</v>
      </c>
      <c r="E27" s="28">
        <f t="shared" si="1"/>
        <v>-339127723</v>
      </c>
      <c r="F27" s="29">
        <f t="shared" si="1"/>
        <v>-4194953039</v>
      </c>
      <c r="G27" s="27">
        <f t="shared" si="1"/>
        <v>-3365090052</v>
      </c>
      <c r="H27" s="28">
        <f t="shared" si="1"/>
        <v>-3365090052</v>
      </c>
      <c r="I27" s="30">
        <f t="shared" si="1"/>
        <v>-724385914</v>
      </c>
      <c r="J27" s="31">
        <f t="shared" si="1"/>
        <v>-4513563473</v>
      </c>
      <c r="K27" s="27">
        <f t="shared" si="1"/>
        <v>-4039060883</v>
      </c>
      <c r="L27" s="28">
        <f t="shared" si="1"/>
        <v>-3810389180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-74406442</v>
      </c>
      <c r="D31" s="19">
        <v>5521270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520486698</v>
      </c>
      <c r="D32" s="19">
        <v>1147938873</v>
      </c>
      <c r="E32" s="20">
        <v>0</v>
      </c>
      <c r="F32" s="21">
        <v>830000000</v>
      </c>
      <c r="G32" s="19">
        <v>830000000</v>
      </c>
      <c r="H32" s="20">
        <v>830000000</v>
      </c>
      <c r="I32" s="22">
        <v>155000000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60861333</v>
      </c>
      <c r="D33" s="19">
        <v>99325509</v>
      </c>
      <c r="E33" s="20">
        <v>523891818</v>
      </c>
      <c r="F33" s="21">
        <v>-297512250</v>
      </c>
      <c r="G33" s="39">
        <v>279770608</v>
      </c>
      <c r="H33" s="40">
        <v>279770608</v>
      </c>
      <c r="I33" s="42">
        <v>-25603803</v>
      </c>
      <c r="J33" s="23">
        <v>198364606</v>
      </c>
      <c r="K33" s="19">
        <v>-127714549</v>
      </c>
      <c r="L33" s="20">
        <v>9954120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-640698907</v>
      </c>
      <c r="D35" s="19">
        <v>-834720789</v>
      </c>
      <c r="E35" s="20">
        <v>-207462284</v>
      </c>
      <c r="F35" s="21">
        <v>-171499200</v>
      </c>
      <c r="G35" s="19">
        <v>-463604450</v>
      </c>
      <c r="H35" s="20">
        <v>-463604450</v>
      </c>
      <c r="I35" s="22">
        <v>100314056</v>
      </c>
      <c r="J35" s="23">
        <v>-477539304</v>
      </c>
      <c r="K35" s="19">
        <v>-483708993</v>
      </c>
      <c r="L35" s="20">
        <v>-503199398</v>
      </c>
    </row>
    <row r="36" spans="1:12" ht="12.75">
      <c r="A36" s="25" t="s">
        <v>45</v>
      </c>
      <c r="B36" s="26"/>
      <c r="C36" s="27">
        <f>SUM(C31:C35)</f>
        <v>-133757318</v>
      </c>
      <c r="D36" s="27">
        <f aca="true" t="shared" si="2" ref="D36:L36">SUM(D31:D35)</f>
        <v>418064863</v>
      </c>
      <c r="E36" s="28">
        <f t="shared" si="2"/>
        <v>316429534</v>
      </c>
      <c r="F36" s="29">
        <f t="shared" si="2"/>
        <v>360988550</v>
      </c>
      <c r="G36" s="27">
        <f t="shared" si="2"/>
        <v>646166158</v>
      </c>
      <c r="H36" s="28">
        <f t="shared" si="2"/>
        <v>646166158</v>
      </c>
      <c r="I36" s="30">
        <f t="shared" si="2"/>
        <v>229710253</v>
      </c>
      <c r="J36" s="31">
        <f t="shared" si="2"/>
        <v>-279174698</v>
      </c>
      <c r="K36" s="27">
        <f t="shared" si="2"/>
        <v>-611423542</v>
      </c>
      <c r="L36" s="28">
        <f t="shared" si="2"/>
        <v>-493245278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-608879936</v>
      </c>
      <c r="D38" s="33">
        <f aca="true" t="shared" si="3" ref="D38:L38">+D17+D27+D36</f>
        <v>-276866565</v>
      </c>
      <c r="E38" s="34">
        <f t="shared" si="3"/>
        <v>-26556586045</v>
      </c>
      <c r="F38" s="35">
        <f t="shared" si="3"/>
        <v>-31079009411</v>
      </c>
      <c r="G38" s="33">
        <f t="shared" si="3"/>
        <v>-29019198865</v>
      </c>
      <c r="H38" s="34">
        <f t="shared" si="3"/>
        <v>-29019198865</v>
      </c>
      <c r="I38" s="36">
        <f t="shared" si="3"/>
        <v>-23959983318</v>
      </c>
      <c r="J38" s="37">
        <f t="shared" si="3"/>
        <v>-32729000599</v>
      </c>
      <c r="K38" s="33">
        <f t="shared" si="3"/>
        <v>-33943215089</v>
      </c>
      <c r="L38" s="34">
        <f t="shared" si="3"/>
        <v>-36570856052</v>
      </c>
    </row>
    <row r="39" spans="1:12" ht="12.75">
      <c r="A39" s="24" t="s">
        <v>47</v>
      </c>
      <c r="B39" s="18" t="s">
        <v>48</v>
      </c>
      <c r="C39" s="33">
        <v>3938066867</v>
      </c>
      <c r="D39" s="33">
        <v>3552876872</v>
      </c>
      <c r="E39" s="34">
        <v>-485246874</v>
      </c>
      <c r="F39" s="35">
        <v>581057329</v>
      </c>
      <c r="G39" s="33">
        <v>1191882676</v>
      </c>
      <c r="H39" s="34">
        <v>1191882676</v>
      </c>
      <c r="I39" s="36">
        <v>-502912341</v>
      </c>
      <c r="J39" s="37">
        <v>1784956348</v>
      </c>
      <c r="K39" s="33">
        <v>2374071404</v>
      </c>
      <c r="L39" s="34">
        <v>3670927519</v>
      </c>
    </row>
    <row r="40" spans="1:12" ht="12.75">
      <c r="A40" s="43" t="s">
        <v>49</v>
      </c>
      <c r="B40" s="44" t="s">
        <v>48</v>
      </c>
      <c r="C40" s="45">
        <f>+C38+C39</f>
        <v>3329186931</v>
      </c>
      <c r="D40" s="45">
        <f aca="true" t="shared" si="4" ref="D40:L40">+D38+D39</f>
        <v>3276010307</v>
      </c>
      <c r="E40" s="46">
        <f t="shared" si="4"/>
        <v>-27041832919</v>
      </c>
      <c r="F40" s="47">
        <f t="shared" si="4"/>
        <v>-30497952082</v>
      </c>
      <c r="G40" s="45">
        <f t="shared" si="4"/>
        <v>-27827316189</v>
      </c>
      <c r="H40" s="46">
        <f t="shared" si="4"/>
        <v>-27827316189</v>
      </c>
      <c r="I40" s="48">
        <f t="shared" si="4"/>
        <v>-24462895659</v>
      </c>
      <c r="J40" s="49">
        <f t="shared" si="4"/>
        <v>-30944044251</v>
      </c>
      <c r="K40" s="45">
        <f t="shared" si="4"/>
        <v>-31569143685</v>
      </c>
      <c r="L40" s="46">
        <f t="shared" si="4"/>
        <v>-32899928533</v>
      </c>
    </row>
    <row r="41" spans="1:12" ht="12.75">
      <c r="A41" s="5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268821911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1174061910</v>
      </c>
      <c r="D7" s="19">
        <v>2558142018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19142459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200405065</v>
      </c>
      <c r="D9" s="19">
        <v>411159386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169680755</v>
      </c>
      <c r="D10" s="19">
        <v>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-4924790</v>
      </c>
      <c r="D11" s="19">
        <v>1259065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119088</v>
      </c>
      <c r="D12" s="19">
        <v>126926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-1550850990</v>
      </c>
      <c r="D14" s="19">
        <v>-2432022173</v>
      </c>
      <c r="E14" s="20">
        <v>-2155402264</v>
      </c>
      <c r="F14" s="21">
        <v>-2457556411</v>
      </c>
      <c r="G14" s="19">
        <v>-2407823671</v>
      </c>
      <c r="H14" s="20">
        <v>-2407823671</v>
      </c>
      <c r="I14" s="22">
        <v>-2386148828</v>
      </c>
      <c r="J14" s="23">
        <v>-2724972528</v>
      </c>
      <c r="K14" s="19">
        <v>-2832075306</v>
      </c>
      <c r="L14" s="20">
        <v>-2985007367</v>
      </c>
    </row>
    <row r="15" spans="1:12" ht="12.75">
      <c r="A15" s="24" t="s">
        <v>30</v>
      </c>
      <c r="B15" s="18"/>
      <c r="C15" s="19">
        <v>-81293700</v>
      </c>
      <c r="D15" s="19">
        <v>-96881514</v>
      </c>
      <c r="E15" s="20">
        <v>-129855319</v>
      </c>
      <c r="F15" s="21">
        <v>-84041476</v>
      </c>
      <c r="G15" s="19">
        <v>-155056686</v>
      </c>
      <c r="H15" s="20">
        <v>-155056686</v>
      </c>
      <c r="I15" s="22">
        <v>-310282607</v>
      </c>
      <c r="J15" s="23">
        <v>-301120356</v>
      </c>
      <c r="K15" s="19">
        <v>-316778612</v>
      </c>
      <c r="L15" s="20">
        <v>-333884657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-891213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176019249</v>
      </c>
      <c r="D17" s="27">
        <f aca="true" t="shared" si="0" ref="D17:L17">SUM(D6:D16)</f>
        <v>460926167</v>
      </c>
      <c r="E17" s="28">
        <f t="shared" si="0"/>
        <v>-2286148796</v>
      </c>
      <c r="F17" s="29">
        <f t="shared" si="0"/>
        <v>-2541597887</v>
      </c>
      <c r="G17" s="27">
        <f t="shared" si="0"/>
        <v>-2562880357</v>
      </c>
      <c r="H17" s="30">
        <f t="shared" si="0"/>
        <v>-2562880357</v>
      </c>
      <c r="I17" s="29">
        <f t="shared" si="0"/>
        <v>-2696431435</v>
      </c>
      <c r="J17" s="31">
        <f t="shared" si="0"/>
        <v>-3026092884</v>
      </c>
      <c r="K17" s="27">
        <f t="shared" si="0"/>
        <v>-3148853918</v>
      </c>
      <c r="L17" s="28">
        <f t="shared" si="0"/>
        <v>-3318892024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562345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-237107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-5308881</v>
      </c>
      <c r="F24" s="21">
        <v>5308881</v>
      </c>
      <c r="G24" s="19">
        <v>-5308873</v>
      </c>
      <c r="H24" s="20">
        <v>-5308873</v>
      </c>
      <c r="I24" s="22">
        <v>5292594</v>
      </c>
      <c r="J24" s="23">
        <v>257239</v>
      </c>
      <c r="K24" s="19">
        <v>5051634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-112839302</v>
      </c>
      <c r="D26" s="19">
        <v>-429730839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-112514064</v>
      </c>
      <c r="D27" s="27">
        <f aca="true" t="shared" si="1" ref="D27:L27">SUM(D21:D26)</f>
        <v>-429730839</v>
      </c>
      <c r="E27" s="28">
        <f t="shared" si="1"/>
        <v>-5308881</v>
      </c>
      <c r="F27" s="29">
        <f t="shared" si="1"/>
        <v>5308881</v>
      </c>
      <c r="G27" s="27">
        <f t="shared" si="1"/>
        <v>-5308873</v>
      </c>
      <c r="H27" s="28">
        <f t="shared" si="1"/>
        <v>-5308873</v>
      </c>
      <c r="I27" s="30">
        <f t="shared" si="1"/>
        <v>5292594</v>
      </c>
      <c r="J27" s="31">
        <f t="shared" si="1"/>
        <v>257239</v>
      </c>
      <c r="K27" s="27">
        <f t="shared" si="1"/>
        <v>5051634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-74406442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121139960</v>
      </c>
      <c r="F33" s="21">
        <v>-121139960</v>
      </c>
      <c r="G33" s="39">
        <v>121139958</v>
      </c>
      <c r="H33" s="40">
        <v>121139958</v>
      </c>
      <c r="I33" s="42">
        <v>-119839665</v>
      </c>
      <c r="J33" s="23">
        <v>15550588</v>
      </c>
      <c r="K33" s="19">
        <v>-136690546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-4434922</v>
      </c>
      <c r="D35" s="19">
        <v>-25686426</v>
      </c>
      <c r="E35" s="20">
        <v>-18480429</v>
      </c>
      <c r="F35" s="21">
        <v>0</v>
      </c>
      <c r="G35" s="19">
        <v>-18480424</v>
      </c>
      <c r="H35" s="20">
        <v>-18480424</v>
      </c>
      <c r="I35" s="22">
        <v>0</v>
      </c>
      <c r="J35" s="23">
        <v>-18480424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-78841364</v>
      </c>
      <c r="D36" s="27">
        <f aca="true" t="shared" si="2" ref="D36:L36">SUM(D31:D35)</f>
        <v>-25686426</v>
      </c>
      <c r="E36" s="28">
        <f t="shared" si="2"/>
        <v>102659531</v>
      </c>
      <c r="F36" s="29">
        <f t="shared" si="2"/>
        <v>-121139960</v>
      </c>
      <c r="G36" s="27">
        <f t="shared" si="2"/>
        <v>102659534</v>
      </c>
      <c r="H36" s="28">
        <f t="shared" si="2"/>
        <v>102659534</v>
      </c>
      <c r="I36" s="30">
        <f t="shared" si="2"/>
        <v>-119839665</v>
      </c>
      <c r="J36" s="31">
        <f t="shared" si="2"/>
        <v>-2929836</v>
      </c>
      <c r="K36" s="27">
        <f t="shared" si="2"/>
        <v>-136690546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-15336179</v>
      </c>
      <c r="D38" s="33">
        <f aca="true" t="shared" si="3" ref="D38:L38">+D17+D27+D36</f>
        <v>5508902</v>
      </c>
      <c r="E38" s="34">
        <f t="shared" si="3"/>
        <v>-2188798146</v>
      </c>
      <c r="F38" s="35">
        <f t="shared" si="3"/>
        <v>-2657428966</v>
      </c>
      <c r="G38" s="33">
        <f t="shared" si="3"/>
        <v>-2465529696</v>
      </c>
      <c r="H38" s="34">
        <f t="shared" si="3"/>
        <v>-2465529696</v>
      </c>
      <c r="I38" s="36">
        <f t="shared" si="3"/>
        <v>-2810978506</v>
      </c>
      <c r="J38" s="37">
        <f t="shared" si="3"/>
        <v>-3028765481</v>
      </c>
      <c r="K38" s="33">
        <f t="shared" si="3"/>
        <v>-3280492830</v>
      </c>
      <c r="L38" s="34">
        <f t="shared" si="3"/>
        <v>-3318892024</v>
      </c>
    </row>
    <row r="39" spans="1:12" ht="12.75">
      <c r="A39" s="24" t="s">
        <v>47</v>
      </c>
      <c r="B39" s="18" t="s">
        <v>48</v>
      </c>
      <c r="C39" s="33">
        <v>14756500</v>
      </c>
      <c r="D39" s="33">
        <v>-579679</v>
      </c>
      <c r="E39" s="34">
        <v>12845142</v>
      </c>
      <c r="F39" s="35">
        <v>0</v>
      </c>
      <c r="G39" s="33">
        <v>-239917700</v>
      </c>
      <c r="H39" s="34">
        <v>-239917700</v>
      </c>
      <c r="I39" s="36">
        <v>-513168931</v>
      </c>
      <c r="J39" s="37">
        <v>78446740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-579679</v>
      </c>
      <c r="D40" s="45">
        <f aca="true" t="shared" si="4" ref="D40:L40">+D38+D39</f>
        <v>4929223</v>
      </c>
      <c r="E40" s="46">
        <f t="shared" si="4"/>
        <v>-2175953004</v>
      </c>
      <c r="F40" s="47">
        <f t="shared" si="4"/>
        <v>-2657428966</v>
      </c>
      <c r="G40" s="45">
        <f t="shared" si="4"/>
        <v>-2705447396</v>
      </c>
      <c r="H40" s="46">
        <f t="shared" si="4"/>
        <v>-2705447396</v>
      </c>
      <c r="I40" s="48">
        <f t="shared" si="4"/>
        <v>-3324147437</v>
      </c>
      <c r="J40" s="49">
        <f t="shared" si="4"/>
        <v>-2950318741</v>
      </c>
      <c r="K40" s="45">
        <f t="shared" si="4"/>
        <v>-3280492830</v>
      </c>
      <c r="L40" s="46">
        <f t="shared" si="4"/>
        <v>-3318892024</v>
      </c>
    </row>
    <row r="41" spans="1:12" ht="12.75">
      <c r="A41" s="5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291042367</v>
      </c>
      <c r="D6" s="19">
        <v>309753630</v>
      </c>
      <c r="E6" s="20">
        <v>294911623</v>
      </c>
      <c r="F6" s="21">
        <v>147114351</v>
      </c>
      <c r="G6" s="19">
        <v>146549385</v>
      </c>
      <c r="H6" s="20">
        <v>146549385</v>
      </c>
      <c r="I6" s="22">
        <v>227663205</v>
      </c>
      <c r="J6" s="23">
        <v>1943140</v>
      </c>
      <c r="K6" s="19">
        <v>2051588</v>
      </c>
      <c r="L6" s="20">
        <v>2164205</v>
      </c>
    </row>
    <row r="7" spans="1:12" ht="12.75">
      <c r="A7" s="24" t="s">
        <v>21</v>
      </c>
      <c r="B7" s="18"/>
      <c r="C7" s="19">
        <v>680081700</v>
      </c>
      <c r="D7" s="19">
        <v>729866281</v>
      </c>
      <c r="E7" s="20">
        <v>586603385</v>
      </c>
      <c r="F7" s="21">
        <v>902541842</v>
      </c>
      <c r="G7" s="19">
        <v>941362205</v>
      </c>
      <c r="H7" s="20">
        <v>941362205</v>
      </c>
      <c r="I7" s="22">
        <v>414351405</v>
      </c>
      <c r="J7" s="23">
        <v>6409880</v>
      </c>
      <c r="K7" s="19">
        <v>6551293</v>
      </c>
      <c r="L7" s="20">
        <v>6911481</v>
      </c>
    </row>
    <row r="8" spans="1:12" ht="12.75">
      <c r="A8" s="24" t="s">
        <v>22</v>
      </c>
      <c r="B8" s="18"/>
      <c r="C8" s="19">
        <v>100402378</v>
      </c>
      <c r="D8" s="19">
        <v>60721790</v>
      </c>
      <c r="E8" s="20">
        <v>46393795</v>
      </c>
      <c r="F8" s="21">
        <v>104737488</v>
      </c>
      <c r="G8" s="19">
        <v>103559642</v>
      </c>
      <c r="H8" s="20">
        <v>103559642</v>
      </c>
      <c r="I8" s="22">
        <v>36776965</v>
      </c>
      <c r="J8" s="23">
        <v>89203196</v>
      </c>
      <c r="K8" s="19">
        <v>93084127</v>
      </c>
      <c r="L8" s="20">
        <v>97354359</v>
      </c>
    </row>
    <row r="9" spans="1:12" ht="12.75">
      <c r="A9" s="24" t="s">
        <v>23</v>
      </c>
      <c r="B9" s="18" t="s">
        <v>24</v>
      </c>
      <c r="C9" s="19">
        <v>125385666</v>
      </c>
      <c r="D9" s="19">
        <v>147764748</v>
      </c>
      <c r="E9" s="20">
        <v>156927200</v>
      </c>
      <c r="F9" s="21">
        <v>186876767</v>
      </c>
      <c r="G9" s="19">
        <v>187825063</v>
      </c>
      <c r="H9" s="20">
        <v>187825063</v>
      </c>
      <c r="I9" s="22">
        <v>108044001</v>
      </c>
      <c r="J9" s="23">
        <v>209093278</v>
      </c>
      <c r="K9" s="19">
        <v>231435895</v>
      </c>
      <c r="L9" s="20">
        <v>260167755</v>
      </c>
    </row>
    <row r="10" spans="1:12" ht="12.75">
      <c r="A10" s="24" t="s">
        <v>25</v>
      </c>
      <c r="B10" s="18" t="s">
        <v>24</v>
      </c>
      <c r="C10" s="19">
        <v>57059187</v>
      </c>
      <c r="D10" s="19">
        <v>49604679</v>
      </c>
      <c r="E10" s="20">
        <v>0</v>
      </c>
      <c r="F10" s="21">
        <v>68203800</v>
      </c>
      <c r="G10" s="19">
        <v>75003800</v>
      </c>
      <c r="H10" s="20">
        <v>75003800</v>
      </c>
      <c r="I10" s="22">
        <v>7000000</v>
      </c>
      <c r="J10" s="23">
        <v>55727360</v>
      </c>
      <c r="K10" s="19">
        <v>60318400</v>
      </c>
      <c r="L10" s="20">
        <v>78583120</v>
      </c>
    </row>
    <row r="11" spans="1:12" ht="12.75">
      <c r="A11" s="24" t="s">
        <v>26</v>
      </c>
      <c r="B11" s="18"/>
      <c r="C11" s="19">
        <v>40559585</v>
      </c>
      <c r="D11" s="19">
        <v>51293073</v>
      </c>
      <c r="E11" s="20">
        <v>41827664</v>
      </c>
      <c r="F11" s="21">
        <v>38485227</v>
      </c>
      <c r="G11" s="19">
        <v>40363384</v>
      </c>
      <c r="H11" s="20">
        <v>40363384</v>
      </c>
      <c r="I11" s="22">
        <v>18412021</v>
      </c>
      <c r="J11" s="23">
        <v>39586220</v>
      </c>
      <c r="K11" s="19">
        <v>39914043</v>
      </c>
      <c r="L11" s="20">
        <v>39317363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-1009776110</v>
      </c>
      <c r="D14" s="19">
        <v>-1086486015</v>
      </c>
      <c r="E14" s="20">
        <v>-1168735061</v>
      </c>
      <c r="F14" s="21">
        <v>-1352939040</v>
      </c>
      <c r="G14" s="19">
        <v>-1394828925</v>
      </c>
      <c r="H14" s="20">
        <v>-1394828925</v>
      </c>
      <c r="I14" s="22">
        <v>-952166708</v>
      </c>
      <c r="J14" s="23">
        <v>-1494357477</v>
      </c>
      <c r="K14" s="19">
        <v>-1617799547</v>
      </c>
      <c r="L14" s="20">
        <v>-1757790997</v>
      </c>
    </row>
    <row r="15" spans="1:12" ht="12.75">
      <c r="A15" s="24" t="s">
        <v>30</v>
      </c>
      <c r="B15" s="18"/>
      <c r="C15" s="19">
        <v>-8391097</v>
      </c>
      <c r="D15" s="19">
        <v>-7617271</v>
      </c>
      <c r="E15" s="20">
        <v>-10694433</v>
      </c>
      <c r="F15" s="21">
        <v>-19132479</v>
      </c>
      <c r="G15" s="19">
        <v>-19132479</v>
      </c>
      <c r="H15" s="20">
        <v>-19132479</v>
      </c>
      <c r="I15" s="22">
        <v>-17153359</v>
      </c>
      <c r="J15" s="23">
        <v>-32560665</v>
      </c>
      <c r="K15" s="19">
        <v>-48623737</v>
      </c>
      <c r="L15" s="20">
        <v>-49045517</v>
      </c>
    </row>
    <row r="16" spans="1:12" ht="12.75">
      <c r="A16" s="24" t="s">
        <v>31</v>
      </c>
      <c r="B16" s="18" t="s">
        <v>24</v>
      </c>
      <c r="C16" s="19">
        <v>-5201820</v>
      </c>
      <c r="D16" s="19">
        <v>-1823000</v>
      </c>
      <c r="E16" s="20">
        <v>-1819386</v>
      </c>
      <c r="F16" s="21">
        <v>-1910000</v>
      </c>
      <c r="G16" s="19">
        <v>-2040000</v>
      </c>
      <c r="H16" s="20">
        <v>-2040000</v>
      </c>
      <c r="I16" s="22">
        <v>-1582847</v>
      </c>
      <c r="J16" s="23">
        <v>-2030000</v>
      </c>
      <c r="K16" s="19">
        <v>-2136500</v>
      </c>
      <c r="L16" s="20">
        <v>-2258309</v>
      </c>
    </row>
    <row r="17" spans="1:12" ht="12.75">
      <c r="A17" s="25" t="s">
        <v>32</v>
      </c>
      <c r="B17" s="26"/>
      <c r="C17" s="27">
        <f>SUM(C6:C16)</f>
        <v>271161856</v>
      </c>
      <c r="D17" s="27">
        <f aca="true" t="shared" si="0" ref="D17:L17">SUM(D6:D16)</f>
        <v>253077915</v>
      </c>
      <c r="E17" s="28">
        <f t="shared" si="0"/>
        <v>-54585213</v>
      </c>
      <c r="F17" s="29">
        <f t="shared" si="0"/>
        <v>73977956</v>
      </c>
      <c r="G17" s="27">
        <f t="shared" si="0"/>
        <v>78662075</v>
      </c>
      <c r="H17" s="30">
        <f t="shared" si="0"/>
        <v>78662075</v>
      </c>
      <c r="I17" s="29">
        <f t="shared" si="0"/>
        <v>-158655317</v>
      </c>
      <c r="J17" s="31">
        <f t="shared" si="0"/>
        <v>-1126985068</v>
      </c>
      <c r="K17" s="27">
        <f t="shared" si="0"/>
        <v>-1235204438</v>
      </c>
      <c r="L17" s="28">
        <f t="shared" si="0"/>
        <v>-1324596540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2972761</v>
      </c>
      <c r="E21" s="20">
        <v>0</v>
      </c>
      <c r="F21" s="38">
        <v>0</v>
      </c>
      <c r="G21" s="39">
        <v>0</v>
      </c>
      <c r="H21" s="40">
        <v>0</v>
      </c>
      <c r="I21" s="22">
        <v>38000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95385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-75000000</v>
      </c>
      <c r="D24" s="19">
        <v>3000000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-212746843</v>
      </c>
      <c r="D26" s="19">
        <v>-250799346</v>
      </c>
      <c r="E26" s="20">
        <v>-272344034</v>
      </c>
      <c r="F26" s="21">
        <v>-374409544</v>
      </c>
      <c r="G26" s="19">
        <v>-391144759</v>
      </c>
      <c r="H26" s="20">
        <v>-391144759</v>
      </c>
      <c r="I26" s="22">
        <v>-325566943</v>
      </c>
      <c r="J26" s="23">
        <v>-462136912</v>
      </c>
      <c r="K26" s="19">
        <v>-390697105</v>
      </c>
      <c r="L26" s="20">
        <v>-409026852</v>
      </c>
    </row>
    <row r="27" spans="1:12" ht="12.75">
      <c r="A27" s="25" t="s">
        <v>39</v>
      </c>
      <c r="B27" s="26"/>
      <c r="C27" s="27">
        <f>SUM(C21:C26)</f>
        <v>-287651458</v>
      </c>
      <c r="D27" s="27">
        <f aca="true" t="shared" si="1" ref="D27:L27">SUM(D21:D26)</f>
        <v>-244826585</v>
      </c>
      <c r="E27" s="28">
        <f t="shared" si="1"/>
        <v>-272344034</v>
      </c>
      <c r="F27" s="29">
        <f t="shared" si="1"/>
        <v>-374409544</v>
      </c>
      <c r="G27" s="27">
        <f t="shared" si="1"/>
        <v>-391144759</v>
      </c>
      <c r="H27" s="28">
        <f t="shared" si="1"/>
        <v>-391144759</v>
      </c>
      <c r="I27" s="30">
        <f t="shared" si="1"/>
        <v>-325528943</v>
      </c>
      <c r="J27" s="31">
        <f t="shared" si="1"/>
        <v>-462136912</v>
      </c>
      <c r="K27" s="27">
        <f t="shared" si="1"/>
        <v>-390697105</v>
      </c>
      <c r="L27" s="28">
        <f t="shared" si="1"/>
        <v>-409026852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5521270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155000000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9934301</v>
      </c>
      <c r="D33" s="19">
        <v>0</v>
      </c>
      <c r="E33" s="20">
        <v>92148566</v>
      </c>
      <c r="F33" s="21">
        <v>-92148566</v>
      </c>
      <c r="G33" s="39">
        <v>0</v>
      </c>
      <c r="H33" s="40">
        <v>0</v>
      </c>
      <c r="I33" s="42">
        <v>1738557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-11916563</v>
      </c>
      <c r="D35" s="19">
        <v>-10334263</v>
      </c>
      <c r="E35" s="20">
        <v>-6558638</v>
      </c>
      <c r="F35" s="21">
        <v>0</v>
      </c>
      <c r="G35" s="19">
        <v>0</v>
      </c>
      <c r="H35" s="20">
        <v>0</v>
      </c>
      <c r="I35" s="22">
        <v>5385297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-1982262</v>
      </c>
      <c r="D36" s="27">
        <f aca="true" t="shared" si="2" ref="D36:L36">SUM(D31:D35)</f>
        <v>-4812993</v>
      </c>
      <c r="E36" s="28">
        <f t="shared" si="2"/>
        <v>85589928</v>
      </c>
      <c r="F36" s="29">
        <f t="shared" si="2"/>
        <v>-92148566</v>
      </c>
      <c r="G36" s="27">
        <f t="shared" si="2"/>
        <v>0</v>
      </c>
      <c r="H36" s="28">
        <f t="shared" si="2"/>
        <v>0</v>
      </c>
      <c r="I36" s="30">
        <f t="shared" si="2"/>
        <v>162123854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-18471864</v>
      </c>
      <c r="D38" s="33">
        <f aca="true" t="shared" si="3" ref="D38:L38">+D17+D27+D36</f>
        <v>3438337</v>
      </c>
      <c r="E38" s="34">
        <f t="shared" si="3"/>
        <v>-241339319</v>
      </c>
      <c r="F38" s="35">
        <f t="shared" si="3"/>
        <v>-392580154</v>
      </c>
      <c r="G38" s="33">
        <f t="shared" si="3"/>
        <v>-312482684</v>
      </c>
      <c r="H38" s="34">
        <f t="shared" si="3"/>
        <v>-312482684</v>
      </c>
      <c r="I38" s="36">
        <f t="shared" si="3"/>
        <v>-322060406</v>
      </c>
      <c r="J38" s="37">
        <f t="shared" si="3"/>
        <v>-1589121980</v>
      </c>
      <c r="K38" s="33">
        <f t="shared" si="3"/>
        <v>-1625901543</v>
      </c>
      <c r="L38" s="34">
        <f t="shared" si="3"/>
        <v>-1733623392</v>
      </c>
    </row>
    <row r="39" spans="1:12" ht="12.75">
      <c r="A39" s="24" t="s">
        <v>47</v>
      </c>
      <c r="B39" s="18" t="s">
        <v>48</v>
      </c>
      <c r="C39" s="33">
        <v>98935106</v>
      </c>
      <c r="D39" s="33">
        <v>80463242</v>
      </c>
      <c r="E39" s="34">
        <v>565859199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80463242</v>
      </c>
      <c r="D40" s="45">
        <f aca="true" t="shared" si="4" ref="D40:L40">+D38+D39</f>
        <v>83901579</v>
      </c>
      <c r="E40" s="46">
        <f t="shared" si="4"/>
        <v>324519880</v>
      </c>
      <c r="F40" s="47">
        <f t="shared" si="4"/>
        <v>-392580154</v>
      </c>
      <c r="G40" s="45">
        <f t="shared" si="4"/>
        <v>-312482684</v>
      </c>
      <c r="H40" s="46">
        <f t="shared" si="4"/>
        <v>-312482684</v>
      </c>
      <c r="I40" s="48">
        <f t="shared" si="4"/>
        <v>-322060406</v>
      </c>
      <c r="J40" s="49">
        <f t="shared" si="4"/>
        <v>-1589121980</v>
      </c>
      <c r="K40" s="45">
        <f t="shared" si="4"/>
        <v>-1625901543</v>
      </c>
      <c r="L40" s="46">
        <f t="shared" si="4"/>
        <v>-1733623392</v>
      </c>
    </row>
    <row r="41" spans="1:12" ht="12.75">
      <c r="A41" s="5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374821716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0</v>
      </c>
      <c r="D7" s="19">
        <v>834899850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56154006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0</v>
      </c>
      <c r="D9" s="19">
        <v>494367792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633201891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0</v>
      </c>
      <c r="D11" s="19">
        <v>28240405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0</v>
      </c>
      <c r="D14" s="19">
        <v>-1723849319</v>
      </c>
      <c r="E14" s="20">
        <v>-2344559105</v>
      </c>
      <c r="F14" s="21">
        <v>-2450709963</v>
      </c>
      <c r="G14" s="19">
        <v>-2443219755</v>
      </c>
      <c r="H14" s="20">
        <v>-2443219755</v>
      </c>
      <c r="I14" s="22">
        <v>-2643681544</v>
      </c>
      <c r="J14" s="23">
        <v>-2519020760</v>
      </c>
      <c r="K14" s="19">
        <v>-2587524545</v>
      </c>
      <c r="L14" s="20">
        <v>-2693476379</v>
      </c>
    </row>
    <row r="15" spans="1:12" ht="12.75">
      <c r="A15" s="24" t="s">
        <v>30</v>
      </c>
      <c r="B15" s="18"/>
      <c r="C15" s="19">
        <v>0</v>
      </c>
      <c r="D15" s="19">
        <v>-46290033</v>
      </c>
      <c r="E15" s="20">
        <v>-66271741</v>
      </c>
      <c r="F15" s="21">
        <v>-40038889</v>
      </c>
      <c r="G15" s="19">
        <v>-43419343</v>
      </c>
      <c r="H15" s="20">
        <v>-43419343</v>
      </c>
      <c r="I15" s="22">
        <v>-90665330</v>
      </c>
      <c r="J15" s="23">
        <v>-45677147</v>
      </c>
      <c r="K15" s="19">
        <v>-48143717</v>
      </c>
      <c r="L15" s="20">
        <v>-50743473</v>
      </c>
    </row>
    <row r="16" spans="1:12" ht="12.75">
      <c r="A16" s="24" t="s">
        <v>31</v>
      </c>
      <c r="B16" s="18" t="s">
        <v>24</v>
      </c>
      <c r="C16" s="19">
        <v>0</v>
      </c>
      <c r="D16" s="19">
        <v>-39270698</v>
      </c>
      <c r="E16" s="20">
        <v>-30188889</v>
      </c>
      <c r="F16" s="21">
        <v>-32687607</v>
      </c>
      <c r="G16" s="19">
        <v>-26272607</v>
      </c>
      <c r="H16" s="20">
        <v>-26272607</v>
      </c>
      <c r="I16" s="22">
        <v>-42089604</v>
      </c>
      <c r="J16" s="23">
        <v>-29008874</v>
      </c>
      <c r="K16" s="19">
        <v>-30880654</v>
      </c>
      <c r="L16" s="20">
        <v>-32919475</v>
      </c>
    </row>
    <row r="17" spans="1:12" ht="12.75">
      <c r="A17" s="25" t="s">
        <v>32</v>
      </c>
      <c r="B17" s="26"/>
      <c r="C17" s="27">
        <f>SUM(C6:C16)</f>
        <v>0</v>
      </c>
      <c r="D17" s="27">
        <f aca="true" t="shared" si="0" ref="D17:L17">SUM(D6:D16)</f>
        <v>612275610</v>
      </c>
      <c r="E17" s="28">
        <f t="shared" si="0"/>
        <v>-2441019735</v>
      </c>
      <c r="F17" s="29">
        <f t="shared" si="0"/>
        <v>-2523436459</v>
      </c>
      <c r="G17" s="27">
        <f t="shared" si="0"/>
        <v>-2512911705</v>
      </c>
      <c r="H17" s="30">
        <f t="shared" si="0"/>
        <v>-2512911705</v>
      </c>
      <c r="I17" s="29">
        <f t="shared" si="0"/>
        <v>-2776436478</v>
      </c>
      <c r="J17" s="31">
        <f t="shared" si="0"/>
        <v>-2593706781</v>
      </c>
      <c r="K17" s="27">
        <f t="shared" si="0"/>
        <v>-2666548916</v>
      </c>
      <c r="L17" s="28">
        <f t="shared" si="0"/>
        <v>-2777139327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-834686</v>
      </c>
      <c r="E23" s="20">
        <v>-748807</v>
      </c>
      <c r="F23" s="38">
        <v>-3401252</v>
      </c>
      <c r="G23" s="39">
        <v>0</v>
      </c>
      <c r="H23" s="40">
        <v>0</v>
      </c>
      <c r="I23" s="22">
        <v>5411322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-1137499</v>
      </c>
      <c r="F24" s="21">
        <v>-57295001</v>
      </c>
      <c r="G24" s="19">
        <v>0</v>
      </c>
      <c r="H24" s="20">
        <v>0</v>
      </c>
      <c r="I24" s="22">
        <v>76830044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0</v>
      </c>
      <c r="D26" s="19">
        <v>-609709139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0</v>
      </c>
      <c r="D27" s="27">
        <f aca="true" t="shared" si="1" ref="D27:L27">SUM(D21:D26)</f>
        <v>-610543825</v>
      </c>
      <c r="E27" s="28">
        <f t="shared" si="1"/>
        <v>-1886306</v>
      </c>
      <c r="F27" s="29">
        <f t="shared" si="1"/>
        <v>-60696253</v>
      </c>
      <c r="G27" s="27">
        <f t="shared" si="1"/>
        <v>0</v>
      </c>
      <c r="H27" s="28">
        <f t="shared" si="1"/>
        <v>0</v>
      </c>
      <c r="I27" s="30">
        <f t="shared" si="1"/>
        <v>82241366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2326351</v>
      </c>
      <c r="F33" s="21">
        <v>34100796</v>
      </c>
      <c r="G33" s="39">
        <v>0</v>
      </c>
      <c r="H33" s="40">
        <v>0</v>
      </c>
      <c r="I33" s="42">
        <v>-33064989</v>
      </c>
      <c r="J33" s="23">
        <v>1821357</v>
      </c>
      <c r="K33" s="19">
        <v>764970</v>
      </c>
      <c r="L33" s="20">
        <v>780270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-4223078</v>
      </c>
      <c r="E35" s="20">
        <v>-43080020</v>
      </c>
      <c r="F35" s="21">
        <v>-29302179</v>
      </c>
      <c r="G35" s="19">
        <v>-29302179</v>
      </c>
      <c r="H35" s="20">
        <v>-29302179</v>
      </c>
      <c r="I35" s="22">
        <v>6957046</v>
      </c>
      <c r="J35" s="23">
        <v>-29971361</v>
      </c>
      <c r="K35" s="19">
        <v>-32369070</v>
      </c>
      <c r="L35" s="20">
        <v>-35605977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-4223078</v>
      </c>
      <c r="E36" s="28">
        <f t="shared" si="2"/>
        <v>-40753669</v>
      </c>
      <c r="F36" s="29">
        <f t="shared" si="2"/>
        <v>4798617</v>
      </c>
      <c r="G36" s="27">
        <f t="shared" si="2"/>
        <v>-29302179</v>
      </c>
      <c r="H36" s="28">
        <f t="shared" si="2"/>
        <v>-29302179</v>
      </c>
      <c r="I36" s="30">
        <f t="shared" si="2"/>
        <v>-26107943</v>
      </c>
      <c r="J36" s="31">
        <f t="shared" si="2"/>
        <v>-28150004</v>
      </c>
      <c r="K36" s="27">
        <f t="shared" si="2"/>
        <v>-31604100</v>
      </c>
      <c r="L36" s="28">
        <f t="shared" si="2"/>
        <v>-34825707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0</v>
      </c>
      <c r="D38" s="33">
        <f aca="true" t="shared" si="3" ref="D38:L38">+D17+D27+D36</f>
        <v>-2491293</v>
      </c>
      <c r="E38" s="34">
        <f t="shared" si="3"/>
        <v>-2483659710</v>
      </c>
      <c r="F38" s="35">
        <f t="shared" si="3"/>
        <v>-2579334095</v>
      </c>
      <c r="G38" s="33">
        <f t="shared" si="3"/>
        <v>-2542213884</v>
      </c>
      <c r="H38" s="34">
        <f t="shared" si="3"/>
        <v>-2542213884</v>
      </c>
      <c r="I38" s="36">
        <f t="shared" si="3"/>
        <v>-2720303055</v>
      </c>
      <c r="J38" s="37">
        <f t="shared" si="3"/>
        <v>-2621856785</v>
      </c>
      <c r="K38" s="33">
        <f t="shared" si="3"/>
        <v>-2698153016</v>
      </c>
      <c r="L38" s="34">
        <f t="shared" si="3"/>
        <v>-2811965034</v>
      </c>
    </row>
    <row r="39" spans="1:12" ht="12.75">
      <c r="A39" s="24" t="s">
        <v>47</v>
      </c>
      <c r="B39" s="18" t="s">
        <v>48</v>
      </c>
      <c r="C39" s="33">
        <v>0</v>
      </c>
      <c r="D39" s="33">
        <v>26355573</v>
      </c>
      <c r="E39" s="34">
        <v>7612077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0</v>
      </c>
      <c r="D40" s="45">
        <f aca="true" t="shared" si="4" ref="D40:L40">+D38+D39</f>
        <v>23864280</v>
      </c>
      <c r="E40" s="46">
        <f t="shared" si="4"/>
        <v>-2476047633</v>
      </c>
      <c r="F40" s="47">
        <f t="shared" si="4"/>
        <v>-2579334095</v>
      </c>
      <c r="G40" s="45">
        <f t="shared" si="4"/>
        <v>-2542213884</v>
      </c>
      <c r="H40" s="46">
        <f t="shared" si="4"/>
        <v>-2542213884</v>
      </c>
      <c r="I40" s="48">
        <f t="shared" si="4"/>
        <v>-2720303055</v>
      </c>
      <c r="J40" s="49">
        <f t="shared" si="4"/>
        <v>-2621856785</v>
      </c>
      <c r="K40" s="45">
        <f t="shared" si="4"/>
        <v>-2698153016</v>
      </c>
      <c r="L40" s="46">
        <f t="shared" si="4"/>
        <v>-2811965034</v>
      </c>
    </row>
    <row r="41" spans="1:12" ht="12.75">
      <c r="A41" s="5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314615563</v>
      </c>
      <c r="D6" s="19">
        <v>347392347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717694239</v>
      </c>
      <c r="D7" s="19">
        <v>656695909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60199000</v>
      </c>
      <c r="D8" s="19">
        <v>65893334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164214698</v>
      </c>
      <c r="D9" s="19">
        <v>165337223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111728307</v>
      </c>
      <c r="D10" s="19">
        <v>89522672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122382726</v>
      </c>
      <c r="D11" s="19">
        <v>151654478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-1308897524</v>
      </c>
      <c r="D14" s="19">
        <v>-1326368721</v>
      </c>
      <c r="E14" s="20">
        <v>-1592234226</v>
      </c>
      <c r="F14" s="21">
        <v>-1715137179</v>
      </c>
      <c r="G14" s="19">
        <v>-1691422594</v>
      </c>
      <c r="H14" s="20">
        <v>-1691422594</v>
      </c>
      <c r="I14" s="22">
        <v>-1563196507</v>
      </c>
      <c r="J14" s="23">
        <v>-1864279072</v>
      </c>
      <c r="K14" s="19">
        <v>-1970228991</v>
      </c>
      <c r="L14" s="20">
        <v>-2085713542</v>
      </c>
    </row>
    <row r="15" spans="1:12" ht="12.75">
      <c r="A15" s="24" t="s">
        <v>30</v>
      </c>
      <c r="B15" s="18"/>
      <c r="C15" s="19">
        <v>-29018431</v>
      </c>
      <c r="D15" s="19">
        <v>-27789438</v>
      </c>
      <c r="E15" s="20">
        <v>-27213051</v>
      </c>
      <c r="F15" s="21">
        <v>-25798836</v>
      </c>
      <c r="G15" s="19">
        <v>-26298836</v>
      </c>
      <c r="H15" s="20">
        <v>-26298836</v>
      </c>
      <c r="I15" s="22">
        <v>-25790059</v>
      </c>
      <c r="J15" s="23">
        <v>-24660741</v>
      </c>
      <c r="K15" s="19">
        <v>-23543121</v>
      </c>
      <c r="L15" s="20">
        <v>-22342998</v>
      </c>
    </row>
    <row r="16" spans="1:12" ht="12.75">
      <c r="A16" s="24" t="s">
        <v>31</v>
      </c>
      <c r="B16" s="18" t="s">
        <v>24</v>
      </c>
      <c r="C16" s="19">
        <v>-6625231</v>
      </c>
      <c r="D16" s="19">
        <v>-7984007</v>
      </c>
      <c r="E16" s="20">
        <v>-9324953</v>
      </c>
      <c r="F16" s="21">
        <v>-9670000</v>
      </c>
      <c r="G16" s="19">
        <v>-6970000</v>
      </c>
      <c r="H16" s="20">
        <v>-6970000</v>
      </c>
      <c r="I16" s="22">
        <v>-3940283</v>
      </c>
      <c r="J16" s="23">
        <v>-7670000</v>
      </c>
      <c r="K16" s="19">
        <v>-7710200</v>
      </c>
      <c r="L16" s="20">
        <v>-7749261</v>
      </c>
    </row>
    <row r="17" spans="1:12" ht="12.75">
      <c r="A17" s="25" t="s">
        <v>32</v>
      </c>
      <c r="B17" s="26"/>
      <c r="C17" s="27">
        <f>SUM(C6:C16)</f>
        <v>146293347</v>
      </c>
      <c r="D17" s="27">
        <f aca="true" t="shared" si="0" ref="D17:L17">SUM(D6:D16)</f>
        <v>114353797</v>
      </c>
      <c r="E17" s="28">
        <f t="shared" si="0"/>
        <v>-1628772230</v>
      </c>
      <c r="F17" s="29">
        <f t="shared" si="0"/>
        <v>-1750606015</v>
      </c>
      <c r="G17" s="27">
        <f t="shared" si="0"/>
        <v>-1724691430</v>
      </c>
      <c r="H17" s="30">
        <f t="shared" si="0"/>
        <v>-1724691430</v>
      </c>
      <c r="I17" s="29">
        <f t="shared" si="0"/>
        <v>-1592926849</v>
      </c>
      <c r="J17" s="31">
        <f t="shared" si="0"/>
        <v>-1896609813</v>
      </c>
      <c r="K17" s="27">
        <f t="shared" si="0"/>
        <v>-2001482312</v>
      </c>
      <c r="L17" s="28">
        <f t="shared" si="0"/>
        <v>-2115805801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31369688</v>
      </c>
      <c r="G23" s="39">
        <v>-39186688</v>
      </c>
      <c r="H23" s="40">
        <v>-39186688</v>
      </c>
      <c r="I23" s="22">
        <v>7817000</v>
      </c>
      <c r="J23" s="41">
        <v>78000</v>
      </c>
      <c r="K23" s="39">
        <v>77000</v>
      </c>
      <c r="L23" s="40">
        <v>76620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-151650839</v>
      </c>
      <c r="D26" s="19">
        <v>-119690648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-151650839</v>
      </c>
      <c r="D27" s="27">
        <f aca="true" t="shared" si="1" ref="D27:L27">SUM(D21:D26)</f>
        <v>-119690648</v>
      </c>
      <c r="E27" s="28">
        <f t="shared" si="1"/>
        <v>0</v>
      </c>
      <c r="F27" s="29">
        <f t="shared" si="1"/>
        <v>31369688</v>
      </c>
      <c r="G27" s="27">
        <f t="shared" si="1"/>
        <v>-39186688</v>
      </c>
      <c r="H27" s="28">
        <f t="shared" si="1"/>
        <v>-39186688</v>
      </c>
      <c r="I27" s="30">
        <f t="shared" si="1"/>
        <v>7817000</v>
      </c>
      <c r="J27" s="31">
        <f t="shared" si="1"/>
        <v>78000</v>
      </c>
      <c r="K27" s="27">
        <f t="shared" si="1"/>
        <v>77000</v>
      </c>
      <c r="L27" s="28">
        <f t="shared" si="1"/>
        <v>76620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2422824</v>
      </c>
      <c r="F33" s="21">
        <v>-2400285</v>
      </c>
      <c r="G33" s="39">
        <v>31369688</v>
      </c>
      <c r="H33" s="40">
        <v>31369688</v>
      </c>
      <c r="I33" s="42">
        <v>-28795245</v>
      </c>
      <c r="J33" s="23">
        <v>1882181</v>
      </c>
      <c r="K33" s="19">
        <v>1995112</v>
      </c>
      <c r="L33" s="20">
        <v>2114819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-10824084</v>
      </c>
      <c r="D35" s="19">
        <v>-8203519</v>
      </c>
      <c r="E35" s="20">
        <v>0</v>
      </c>
      <c r="F35" s="21">
        <v>0</v>
      </c>
      <c r="G35" s="19">
        <v>-9399494</v>
      </c>
      <c r="H35" s="20">
        <v>-9399494</v>
      </c>
      <c r="I35" s="22">
        <v>0</v>
      </c>
      <c r="J35" s="23">
        <v>-9399494</v>
      </c>
      <c r="K35" s="19">
        <v>-9530891</v>
      </c>
      <c r="L35" s="20">
        <v>-10730815</v>
      </c>
    </row>
    <row r="36" spans="1:12" ht="12.75">
      <c r="A36" s="25" t="s">
        <v>45</v>
      </c>
      <c r="B36" s="26"/>
      <c r="C36" s="27">
        <f>SUM(C31:C35)</f>
        <v>-10824084</v>
      </c>
      <c r="D36" s="27">
        <f aca="true" t="shared" si="2" ref="D36:L36">SUM(D31:D35)</f>
        <v>-8203519</v>
      </c>
      <c r="E36" s="28">
        <f t="shared" si="2"/>
        <v>2422824</v>
      </c>
      <c r="F36" s="29">
        <f t="shared" si="2"/>
        <v>-2400285</v>
      </c>
      <c r="G36" s="27">
        <f t="shared" si="2"/>
        <v>21970194</v>
      </c>
      <c r="H36" s="28">
        <f t="shared" si="2"/>
        <v>21970194</v>
      </c>
      <c r="I36" s="30">
        <f t="shared" si="2"/>
        <v>-28795245</v>
      </c>
      <c r="J36" s="31">
        <f t="shared" si="2"/>
        <v>-7517313</v>
      </c>
      <c r="K36" s="27">
        <f t="shared" si="2"/>
        <v>-7535779</v>
      </c>
      <c r="L36" s="28">
        <f t="shared" si="2"/>
        <v>-8615996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-16181576</v>
      </c>
      <c r="D38" s="33">
        <f aca="true" t="shared" si="3" ref="D38:L38">+D17+D27+D36</f>
        <v>-13540370</v>
      </c>
      <c r="E38" s="34">
        <f t="shared" si="3"/>
        <v>-1626349406</v>
      </c>
      <c r="F38" s="35">
        <f t="shared" si="3"/>
        <v>-1721636612</v>
      </c>
      <c r="G38" s="33">
        <f t="shared" si="3"/>
        <v>-1741907924</v>
      </c>
      <c r="H38" s="34">
        <f t="shared" si="3"/>
        <v>-1741907924</v>
      </c>
      <c r="I38" s="36">
        <f t="shared" si="3"/>
        <v>-1613905094</v>
      </c>
      <c r="J38" s="37">
        <f t="shared" si="3"/>
        <v>-1904049126</v>
      </c>
      <c r="K38" s="33">
        <f t="shared" si="3"/>
        <v>-2008941091</v>
      </c>
      <c r="L38" s="34">
        <f t="shared" si="3"/>
        <v>-2124345177</v>
      </c>
    </row>
    <row r="39" spans="1:12" ht="12.75">
      <c r="A39" s="24" t="s">
        <v>47</v>
      </c>
      <c r="B39" s="18" t="s">
        <v>48</v>
      </c>
      <c r="C39" s="33">
        <v>275457274</v>
      </c>
      <c r="D39" s="33">
        <v>259275698</v>
      </c>
      <c r="E39" s="34">
        <v>0</v>
      </c>
      <c r="F39" s="35">
        <v>243648979</v>
      </c>
      <c r="G39" s="33">
        <v>243648979</v>
      </c>
      <c r="H39" s="34">
        <v>243648979</v>
      </c>
      <c r="I39" s="36">
        <v>0</v>
      </c>
      <c r="J39" s="37">
        <v>107263538</v>
      </c>
      <c r="K39" s="33">
        <v>202049597</v>
      </c>
      <c r="L39" s="34">
        <v>382797719</v>
      </c>
    </row>
    <row r="40" spans="1:12" ht="12.75">
      <c r="A40" s="43" t="s">
        <v>49</v>
      </c>
      <c r="B40" s="44" t="s">
        <v>48</v>
      </c>
      <c r="C40" s="45">
        <f>+C38+C39</f>
        <v>259275698</v>
      </c>
      <c r="D40" s="45">
        <f aca="true" t="shared" si="4" ref="D40:L40">+D38+D39</f>
        <v>245735328</v>
      </c>
      <c r="E40" s="46">
        <f t="shared" si="4"/>
        <v>-1626349406</v>
      </c>
      <c r="F40" s="47">
        <f t="shared" si="4"/>
        <v>-1477987633</v>
      </c>
      <c r="G40" s="45">
        <f t="shared" si="4"/>
        <v>-1498258945</v>
      </c>
      <c r="H40" s="46">
        <f t="shared" si="4"/>
        <v>-1498258945</v>
      </c>
      <c r="I40" s="48">
        <f t="shared" si="4"/>
        <v>-1613905094</v>
      </c>
      <c r="J40" s="49">
        <f t="shared" si="4"/>
        <v>-1796785588</v>
      </c>
      <c r="K40" s="45">
        <f t="shared" si="4"/>
        <v>-1806891494</v>
      </c>
      <c r="L40" s="46">
        <f t="shared" si="4"/>
        <v>-1741547458</v>
      </c>
    </row>
    <row r="41" spans="1:12" ht="12.75">
      <c r="A41" s="5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231127318</v>
      </c>
      <c r="D6" s="19">
        <v>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502745098</v>
      </c>
      <c r="D7" s="19">
        <v>523888097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13551814</v>
      </c>
      <c r="D8" s="19">
        <v>32131562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442428000</v>
      </c>
      <c r="D9" s="19">
        <v>504673000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296442066</v>
      </c>
      <c r="D10" s="19">
        <v>263056000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7717414</v>
      </c>
      <c r="D11" s="19">
        <v>99654767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-1196933987</v>
      </c>
      <c r="D14" s="19">
        <v>-1200076666</v>
      </c>
      <c r="E14" s="20">
        <v>-1453222082</v>
      </c>
      <c r="F14" s="21">
        <v>-1438114402</v>
      </c>
      <c r="G14" s="19">
        <v>-1439918231</v>
      </c>
      <c r="H14" s="20">
        <v>-1439918231</v>
      </c>
      <c r="I14" s="22">
        <v>-1741090334</v>
      </c>
      <c r="J14" s="23">
        <v>-1513736981</v>
      </c>
      <c r="K14" s="19">
        <v>-1594945285</v>
      </c>
      <c r="L14" s="20">
        <v>-1677160948</v>
      </c>
    </row>
    <row r="15" spans="1:12" ht="12.75">
      <c r="A15" s="24" t="s">
        <v>30</v>
      </c>
      <c r="B15" s="18"/>
      <c r="C15" s="19">
        <v>-243</v>
      </c>
      <c r="D15" s="19">
        <v>-116409806</v>
      </c>
      <c r="E15" s="20">
        <v>-129675171</v>
      </c>
      <c r="F15" s="21">
        <v>-110500000</v>
      </c>
      <c r="G15" s="19">
        <v>-110500000</v>
      </c>
      <c r="H15" s="20">
        <v>-110500000</v>
      </c>
      <c r="I15" s="22">
        <v>-4122874</v>
      </c>
      <c r="J15" s="23">
        <v>-140501000</v>
      </c>
      <c r="K15" s="19">
        <v>-148088054</v>
      </c>
      <c r="L15" s="20">
        <v>-156084809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297077480</v>
      </c>
      <c r="D17" s="27">
        <f aca="true" t="shared" si="0" ref="D17:L17">SUM(D6:D16)</f>
        <v>106916954</v>
      </c>
      <c r="E17" s="28">
        <f t="shared" si="0"/>
        <v>-1582897253</v>
      </c>
      <c r="F17" s="29">
        <f t="shared" si="0"/>
        <v>-1548614402</v>
      </c>
      <c r="G17" s="27">
        <f t="shared" si="0"/>
        <v>-1550418231</v>
      </c>
      <c r="H17" s="30">
        <f t="shared" si="0"/>
        <v>-1550418231</v>
      </c>
      <c r="I17" s="29">
        <f t="shared" si="0"/>
        <v>-1745213208</v>
      </c>
      <c r="J17" s="31">
        <f t="shared" si="0"/>
        <v>-1654237981</v>
      </c>
      <c r="K17" s="27">
        <f t="shared" si="0"/>
        <v>-1743033339</v>
      </c>
      <c r="L17" s="28">
        <f t="shared" si="0"/>
        <v>-1833245757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-10270679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-186431</v>
      </c>
      <c r="D24" s="19">
        <v>-132322</v>
      </c>
      <c r="E24" s="20">
        <v>-12756625</v>
      </c>
      <c r="F24" s="21">
        <v>-932375</v>
      </c>
      <c r="G24" s="19">
        <v>0</v>
      </c>
      <c r="H24" s="20">
        <v>0</v>
      </c>
      <c r="I24" s="22">
        <v>2145515</v>
      </c>
      <c r="J24" s="23">
        <v>889000</v>
      </c>
      <c r="K24" s="19">
        <v>-50000</v>
      </c>
      <c r="L24" s="20">
        <v>-50000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-289000262</v>
      </c>
      <c r="D26" s="19">
        <v>-242159800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-289186693</v>
      </c>
      <c r="D27" s="27">
        <f aca="true" t="shared" si="1" ref="D27:L27">SUM(D21:D26)</f>
        <v>-252562801</v>
      </c>
      <c r="E27" s="28">
        <f t="shared" si="1"/>
        <v>-12756625</v>
      </c>
      <c r="F27" s="29">
        <f t="shared" si="1"/>
        <v>-932375</v>
      </c>
      <c r="G27" s="27">
        <f t="shared" si="1"/>
        <v>0</v>
      </c>
      <c r="H27" s="28">
        <f t="shared" si="1"/>
        <v>0</v>
      </c>
      <c r="I27" s="30">
        <f t="shared" si="1"/>
        <v>2145515</v>
      </c>
      <c r="J27" s="31">
        <f t="shared" si="1"/>
        <v>889000</v>
      </c>
      <c r="K27" s="27">
        <f t="shared" si="1"/>
        <v>-50000</v>
      </c>
      <c r="L27" s="28">
        <f t="shared" si="1"/>
        <v>-50000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5935441</v>
      </c>
      <c r="D32" s="19">
        <v>113682288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15948174</v>
      </c>
      <c r="F33" s="21">
        <v>-2259174</v>
      </c>
      <c r="G33" s="39">
        <v>0</v>
      </c>
      <c r="H33" s="40">
        <v>0</v>
      </c>
      <c r="I33" s="42">
        <v>27119659</v>
      </c>
      <c r="J33" s="23">
        <v>2311000</v>
      </c>
      <c r="K33" s="19">
        <v>500000</v>
      </c>
      <c r="L33" s="20">
        <v>300000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-3628619</v>
      </c>
      <c r="D35" s="19">
        <v>-3826023</v>
      </c>
      <c r="E35" s="20">
        <v>-2013203</v>
      </c>
      <c r="F35" s="21">
        <v>0</v>
      </c>
      <c r="G35" s="19">
        <v>0</v>
      </c>
      <c r="H35" s="20">
        <v>0</v>
      </c>
      <c r="I35" s="22">
        <v>-2013203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2306822</v>
      </c>
      <c r="D36" s="27">
        <f aca="true" t="shared" si="2" ref="D36:L36">SUM(D31:D35)</f>
        <v>109856265</v>
      </c>
      <c r="E36" s="28">
        <f t="shared" si="2"/>
        <v>13934971</v>
      </c>
      <c r="F36" s="29">
        <f t="shared" si="2"/>
        <v>-2259174</v>
      </c>
      <c r="G36" s="27">
        <f t="shared" si="2"/>
        <v>0</v>
      </c>
      <c r="H36" s="28">
        <f t="shared" si="2"/>
        <v>0</v>
      </c>
      <c r="I36" s="30">
        <f t="shared" si="2"/>
        <v>25106456</v>
      </c>
      <c r="J36" s="31">
        <f t="shared" si="2"/>
        <v>2311000</v>
      </c>
      <c r="K36" s="27">
        <f t="shared" si="2"/>
        <v>500000</v>
      </c>
      <c r="L36" s="28">
        <f t="shared" si="2"/>
        <v>300000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10197609</v>
      </c>
      <c r="D38" s="33">
        <f aca="true" t="shared" si="3" ref="D38:L38">+D17+D27+D36</f>
        <v>-35789582</v>
      </c>
      <c r="E38" s="34">
        <f t="shared" si="3"/>
        <v>-1581718907</v>
      </c>
      <c r="F38" s="35">
        <f t="shared" si="3"/>
        <v>-1551805951</v>
      </c>
      <c r="G38" s="33">
        <f t="shared" si="3"/>
        <v>-1550418231</v>
      </c>
      <c r="H38" s="34">
        <f t="shared" si="3"/>
        <v>-1550418231</v>
      </c>
      <c r="I38" s="36">
        <f t="shared" si="3"/>
        <v>-1717961237</v>
      </c>
      <c r="J38" s="37">
        <f t="shared" si="3"/>
        <v>-1651037981</v>
      </c>
      <c r="K38" s="33">
        <f t="shared" si="3"/>
        <v>-1742583339</v>
      </c>
      <c r="L38" s="34">
        <f t="shared" si="3"/>
        <v>-1832995757</v>
      </c>
    </row>
    <row r="39" spans="1:12" ht="12.75">
      <c r="A39" s="24" t="s">
        <v>47</v>
      </c>
      <c r="B39" s="18" t="s">
        <v>48</v>
      </c>
      <c r="C39" s="33">
        <v>58957539</v>
      </c>
      <c r="D39" s="33">
        <v>69155155</v>
      </c>
      <c r="E39" s="34">
        <v>-134768973</v>
      </c>
      <c r="F39" s="35">
        <v>0</v>
      </c>
      <c r="G39" s="33">
        <v>0</v>
      </c>
      <c r="H39" s="34">
        <v>0</v>
      </c>
      <c r="I39" s="36">
        <v>33865272</v>
      </c>
      <c r="J39" s="37">
        <v>63993906</v>
      </c>
      <c r="K39" s="33">
        <v>152856572</v>
      </c>
      <c r="L39" s="34">
        <v>287494315</v>
      </c>
    </row>
    <row r="40" spans="1:12" ht="12.75">
      <c r="A40" s="43" t="s">
        <v>49</v>
      </c>
      <c r="B40" s="44" t="s">
        <v>48</v>
      </c>
      <c r="C40" s="45">
        <f>+C38+C39</f>
        <v>69155148</v>
      </c>
      <c r="D40" s="45">
        <f aca="true" t="shared" si="4" ref="D40:L40">+D38+D39</f>
        <v>33365573</v>
      </c>
      <c r="E40" s="46">
        <f t="shared" si="4"/>
        <v>-1716487880</v>
      </c>
      <c r="F40" s="47">
        <f t="shared" si="4"/>
        <v>-1551805951</v>
      </c>
      <c r="G40" s="45">
        <f t="shared" si="4"/>
        <v>-1550418231</v>
      </c>
      <c r="H40" s="46">
        <f t="shared" si="4"/>
        <v>-1550418231</v>
      </c>
      <c r="I40" s="48">
        <f t="shared" si="4"/>
        <v>-1684095965</v>
      </c>
      <c r="J40" s="49">
        <f t="shared" si="4"/>
        <v>-1587044075</v>
      </c>
      <c r="K40" s="45">
        <f t="shared" si="4"/>
        <v>-1589726767</v>
      </c>
      <c r="L40" s="46">
        <f t="shared" si="4"/>
        <v>-1545501442</v>
      </c>
    </row>
    <row r="41" spans="1:12" ht="12.75">
      <c r="A41" s="5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283411000</v>
      </c>
      <c r="D6" s="19">
        <v>226905000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2256436000</v>
      </c>
      <c r="D7" s="19">
        <v>2658527000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75750000</v>
      </c>
      <c r="D8" s="19">
        <v>58554000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412018000</v>
      </c>
      <c r="D9" s="19">
        <v>458809000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724560000</v>
      </c>
      <c r="D10" s="19">
        <v>530606000</v>
      </c>
      <c r="E10" s="20">
        <v>0</v>
      </c>
      <c r="F10" s="21">
        <v>0</v>
      </c>
      <c r="G10" s="19">
        <v>0</v>
      </c>
      <c r="H10" s="20">
        <v>0</v>
      </c>
      <c r="I10" s="22">
        <v>52000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184516000</v>
      </c>
      <c r="D11" s="19">
        <v>235657000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-3323756000</v>
      </c>
      <c r="D14" s="19">
        <v>-3675513000</v>
      </c>
      <c r="E14" s="20">
        <v>1117928</v>
      </c>
      <c r="F14" s="21">
        <v>-3668516633</v>
      </c>
      <c r="G14" s="19">
        <v>-3668516633</v>
      </c>
      <c r="H14" s="20">
        <v>-3668516633</v>
      </c>
      <c r="I14" s="22">
        <v>-1645560569</v>
      </c>
      <c r="J14" s="23">
        <v>-3888322899</v>
      </c>
      <c r="K14" s="19">
        <v>-4194243719</v>
      </c>
      <c r="L14" s="20">
        <v>-4420819968</v>
      </c>
    </row>
    <row r="15" spans="1:12" ht="12.75">
      <c r="A15" s="24" t="s">
        <v>30</v>
      </c>
      <c r="B15" s="18"/>
      <c r="C15" s="19">
        <v>-76613000</v>
      </c>
      <c r="D15" s="19">
        <v>-70655000</v>
      </c>
      <c r="E15" s="20">
        <v>0</v>
      </c>
      <c r="F15" s="21">
        <v>-100026391</v>
      </c>
      <c r="G15" s="19">
        <v>-100026391</v>
      </c>
      <c r="H15" s="20">
        <v>-100026391</v>
      </c>
      <c r="I15" s="22">
        <v>-36602557</v>
      </c>
      <c r="J15" s="23">
        <v>-50876578</v>
      </c>
      <c r="K15" s="19">
        <v>-66644658</v>
      </c>
      <c r="L15" s="20">
        <v>-70243469</v>
      </c>
    </row>
    <row r="16" spans="1:12" ht="12.75">
      <c r="A16" s="24" t="s">
        <v>31</v>
      </c>
      <c r="B16" s="18" t="s">
        <v>24</v>
      </c>
      <c r="C16" s="19">
        <v>-2631000</v>
      </c>
      <c r="D16" s="19">
        <v>-3202000</v>
      </c>
      <c r="E16" s="20">
        <v>0</v>
      </c>
      <c r="F16" s="21">
        <v>-13221089</v>
      </c>
      <c r="G16" s="19">
        <v>-13221089</v>
      </c>
      <c r="H16" s="20">
        <v>-13221089</v>
      </c>
      <c r="I16" s="22">
        <v>-22921301</v>
      </c>
      <c r="J16" s="23">
        <v>-17406858</v>
      </c>
      <c r="K16" s="19">
        <v>-18364235</v>
      </c>
      <c r="L16" s="20">
        <v>-19355903</v>
      </c>
    </row>
    <row r="17" spans="1:12" ht="12.75">
      <c r="A17" s="25" t="s">
        <v>32</v>
      </c>
      <c r="B17" s="26"/>
      <c r="C17" s="27">
        <f>SUM(C6:C16)</f>
        <v>533691000</v>
      </c>
      <c r="D17" s="27">
        <f aca="true" t="shared" si="0" ref="D17:L17">SUM(D6:D16)</f>
        <v>419688000</v>
      </c>
      <c r="E17" s="28">
        <f t="shared" si="0"/>
        <v>1117928</v>
      </c>
      <c r="F17" s="29">
        <f t="shared" si="0"/>
        <v>-3781764113</v>
      </c>
      <c r="G17" s="27">
        <f t="shared" si="0"/>
        <v>-3781764113</v>
      </c>
      <c r="H17" s="30">
        <f t="shared" si="0"/>
        <v>-3781764113</v>
      </c>
      <c r="I17" s="29">
        <f t="shared" si="0"/>
        <v>-1705032427</v>
      </c>
      <c r="J17" s="31">
        <f t="shared" si="0"/>
        <v>-3956606335</v>
      </c>
      <c r="K17" s="27">
        <f t="shared" si="0"/>
        <v>-4279252612</v>
      </c>
      <c r="L17" s="28">
        <f t="shared" si="0"/>
        <v>-4510419340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37246000</v>
      </c>
      <c r="D21" s="19">
        <v>40762000</v>
      </c>
      <c r="E21" s="20">
        <v>0</v>
      </c>
      <c r="F21" s="38">
        <v>0</v>
      </c>
      <c r="G21" s="39">
        <v>0</v>
      </c>
      <c r="H21" s="40">
        <v>0</v>
      </c>
      <c r="I21" s="22">
        <v>75202194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-2050338</v>
      </c>
      <c r="F23" s="38">
        <v>1919755</v>
      </c>
      <c r="G23" s="39">
        <v>0</v>
      </c>
      <c r="H23" s="40">
        <v>0</v>
      </c>
      <c r="I23" s="22">
        <v>336650</v>
      </c>
      <c r="J23" s="41">
        <v>-5223</v>
      </c>
      <c r="K23" s="39">
        <v>-5433</v>
      </c>
      <c r="L23" s="40">
        <v>-5649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-1198442</v>
      </c>
      <c r="F24" s="21">
        <v>354989</v>
      </c>
      <c r="G24" s="19">
        <v>0</v>
      </c>
      <c r="H24" s="20">
        <v>0</v>
      </c>
      <c r="I24" s="22">
        <v>1003634</v>
      </c>
      <c r="J24" s="23">
        <v>-33738</v>
      </c>
      <c r="K24" s="19">
        <v>-35088</v>
      </c>
      <c r="L24" s="20">
        <v>-36491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-702363000</v>
      </c>
      <c r="D26" s="19">
        <v>-508504000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-665117000</v>
      </c>
      <c r="D27" s="27">
        <f aca="true" t="shared" si="1" ref="D27:L27">SUM(D21:D26)</f>
        <v>-467742000</v>
      </c>
      <c r="E27" s="28">
        <f t="shared" si="1"/>
        <v>-3248780</v>
      </c>
      <c r="F27" s="29">
        <f t="shared" si="1"/>
        <v>2274744</v>
      </c>
      <c r="G27" s="27">
        <f t="shared" si="1"/>
        <v>0</v>
      </c>
      <c r="H27" s="28">
        <f t="shared" si="1"/>
        <v>0</v>
      </c>
      <c r="I27" s="30">
        <f t="shared" si="1"/>
        <v>76542478</v>
      </c>
      <c r="J27" s="31">
        <f t="shared" si="1"/>
        <v>-38961</v>
      </c>
      <c r="K27" s="27">
        <f t="shared" si="1"/>
        <v>-40521</v>
      </c>
      <c r="L27" s="28">
        <f t="shared" si="1"/>
        <v>-42140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136000</v>
      </c>
      <c r="D32" s="19">
        <v>201000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51630792</v>
      </c>
      <c r="F33" s="21">
        <v>-51630792</v>
      </c>
      <c r="G33" s="39">
        <v>0</v>
      </c>
      <c r="H33" s="40">
        <v>0</v>
      </c>
      <c r="I33" s="42">
        <v>2760</v>
      </c>
      <c r="J33" s="23">
        <v>48620043</v>
      </c>
      <c r="K33" s="19">
        <v>1944801</v>
      </c>
      <c r="L33" s="20">
        <v>2022594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-125721000</v>
      </c>
      <c r="D35" s="19">
        <v>-123374000</v>
      </c>
      <c r="E35" s="20">
        <v>-30009226</v>
      </c>
      <c r="F35" s="21">
        <v>-46750041</v>
      </c>
      <c r="G35" s="19">
        <v>-46750041</v>
      </c>
      <c r="H35" s="20">
        <v>-46750041</v>
      </c>
      <c r="I35" s="22">
        <v>-5457631</v>
      </c>
      <c r="J35" s="23">
        <v>-88512963</v>
      </c>
      <c r="K35" s="19">
        <v>-91731176</v>
      </c>
      <c r="L35" s="20">
        <v>-96317735</v>
      </c>
    </row>
    <row r="36" spans="1:12" ht="12.75">
      <c r="A36" s="25" t="s">
        <v>45</v>
      </c>
      <c r="B36" s="26"/>
      <c r="C36" s="27">
        <f>SUM(C31:C35)</f>
        <v>-125585000</v>
      </c>
      <c r="D36" s="27">
        <f aca="true" t="shared" si="2" ref="D36:L36">SUM(D31:D35)</f>
        <v>-123173000</v>
      </c>
      <c r="E36" s="28">
        <f t="shared" si="2"/>
        <v>21621566</v>
      </c>
      <c r="F36" s="29">
        <f t="shared" si="2"/>
        <v>-98380833</v>
      </c>
      <c r="G36" s="27">
        <f t="shared" si="2"/>
        <v>-46750041</v>
      </c>
      <c r="H36" s="28">
        <f t="shared" si="2"/>
        <v>-46750041</v>
      </c>
      <c r="I36" s="30">
        <f t="shared" si="2"/>
        <v>-5454871</v>
      </c>
      <c r="J36" s="31">
        <f t="shared" si="2"/>
        <v>-39892920</v>
      </c>
      <c r="K36" s="27">
        <f t="shared" si="2"/>
        <v>-89786375</v>
      </c>
      <c r="L36" s="28">
        <f t="shared" si="2"/>
        <v>-94295141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-257011000</v>
      </c>
      <c r="D38" s="33">
        <f aca="true" t="shared" si="3" ref="D38:L38">+D17+D27+D36</f>
        <v>-171227000</v>
      </c>
      <c r="E38" s="34">
        <f t="shared" si="3"/>
        <v>19490714</v>
      </c>
      <c r="F38" s="35">
        <f t="shared" si="3"/>
        <v>-3877870202</v>
      </c>
      <c r="G38" s="33">
        <f t="shared" si="3"/>
        <v>-3828514154</v>
      </c>
      <c r="H38" s="34">
        <f t="shared" si="3"/>
        <v>-3828514154</v>
      </c>
      <c r="I38" s="36">
        <f t="shared" si="3"/>
        <v>-1633944820</v>
      </c>
      <c r="J38" s="37">
        <f t="shared" si="3"/>
        <v>-3996538216</v>
      </c>
      <c r="K38" s="33">
        <f t="shared" si="3"/>
        <v>-4369079508</v>
      </c>
      <c r="L38" s="34">
        <f t="shared" si="3"/>
        <v>-4604756621</v>
      </c>
    </row>
    <row r="39" spans="1:12" ht="12.75">
      <c r="A39" s="24" t="s">
        <v>47</v>
      </c>
      <c r="B39" s="18" t="s">
        <v>48</v>
      </c>
      <c r="C39" s="33">
        <v>601374000</v>
      </c>
      <c r="D39" s="33">
        <v>344363000</v>
      </c>
      <c r="E39" s="34">
        <v>0</v>
      </c>
      <c r="F39" s="35">
        <v>0</v>
      </c>
      <c r="G39" s="33">
        <v>0</v>
      </c>
      <c r="H39" s="34">
        <v>0</v>
      </c>
      <c r="I39" s="36">
        <v>-2645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344363000</v>
      </c>
      <c r="D40" s="45">
        <f aca="true" t="shared" si="4" ref="D40:L40">+D38+D39</f>
        <v>173136000</v>
      </c>
      <c r="E40" s="46">
        <f t="shared" si="4"/>
        <v>19490714</v>
      </c>
      <c r="F40" s="47">
        <f t="shared" si="4"/>
        <v>-3877870202</v>
      </c>
      <c r="G40" s="45">
        <f t="shared" si="4"/>
        <v>-3828514154</v>
      </c>
      <c r="H40" s="46">
        <f t="shared" si="4"/>
        <v>-3828514154</v>
      </c>
      <c r="I40" s="48">
        <f t="shared" si="4"/>
        <v>-1633947465</v>
      </c>
      <c r="J40" s="49">
        <f t="shared" si="4"/>
        <v>-3996538216</v>
      </c>
      <c r="K40" s="45">
        <f t="shared" si="4"/>
        <v>-4369079508</v>
      </c>
      <c r="L40" s="46">
        <f t="shared" si="4"/>
        <v>-4604756621</v>
      </c>
    </row>
    <row r="41" spans="1:12" ht="12.75">
      <c r="A41" s="5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297473809</v>
      </c>
      <c r="D6" s="19">
        <v>183827882</v>
      </c>
      <c r="E6" s="20">
        <v>0</v>
      </c>
      <c r="F6" s="21">
        <v>0</v>
      </c>
      <c r="G6" s="19">
        <v>0</v>
      </c>
      <c r="H6" s="20">
        <v>0</v>
      </c>
      <c r="I6" s="22">
        <v>4546646700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776456535</v>
      </c>
      <c r="D7" s="19">
        <v>869100394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63831785</v>
      </c>
      <c r="D8" s="19">
        <v>106979050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353762405</v>
      </c>
      <c r="D9" s="19">
        <v>381369596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89493000</v>
      </c>
      <c r="D10" s="19">
        <v>94162000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138480734</v>
      </c>
      <c r="D11" s="19">
        <v>170467245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-1591879200</v>
      </c>
      <c r="D14" s="19">
        <v>-1528806211</v>
      </c>
      <c r="E14" s="20">
        <v>0</v>
      </c>
      <c r="F14" s="21">
        <v>-2128889318</v>
      </c>
      <c r="G14" s="19">
        <v>-2156874778</v>
      </c>
      <c r="H14" s="20">
        <v>-2156874778</v>
      </c>
      <c r="I14" s="22">
        <v>-2062940106</v>
      </c>
      <c r="J14" s="23">
        <v>-2246743911</v>
      </c>
      <c r="K14" s="19">
        <v>-2380000030</v>
      </c>
      <c r="L14" s="20">
        <v>-2508393219</v>
      </c>
    </row>
    <row r="15" spans="1:12" ht="12.75">
      <c r="A15" s="24" t="s">
        <v>30</v>
      </c>
      <c r="B15" s="18"/>
      <c r="C15" s="19">
        <v>-33862799</v>
      </c>
      <c r="D15" s="19">
        <v>-43954964</v>
      </c>
      <c r="E15" s="20">
        <v>0</v>
      </c>
      <c r="F15" s="21">
        <v>-11000000</v>
      </c>
      <c r="G15" s="19">
        <v>-11000000</v>
      </c>
      <c r="H15" s="20">
        <v>-11000000</v>
      </c>
      <c r="I15" s="22">
        <v>-72736372</v>
      </c>
      <c r="J15" s="23">
        <v>-6322533</v>
      </c>
      <c r="K15" s="19">
        <v>-5663933</v>
      </c>
      <c r="L15" s="20">
        <v>-5995739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93756269</v>
      </c>
      <c r="D17" s="27">
        <f aca="true" t="shared" si="0" ref="D17:L17">SUM(D6:D16)</f>
        <v>233144992</v>
      </c>
      <c r="E17" s="28">
        <f t="shared" si="0"/>
        <v>0</v>
      </c>
      <c r="F17" s="29">
        <f t="shared" si="0"/>
        <v>-2139889318</v>
      </c>
      <c r="G17" s="27">
        <f t="shared" si="0"/>
        <v>-2167874778</v>
      </c>
      <c r="H17" s="30">
        <f t="shared" si="0"/>
        <v>-2167874778</v>
      </c>
      <c r="I17" s="29">
        <f t="shared" si="0"/>
        <v>2410970222</v>
      </c>
      <c r="J17" s="31">
        <f t="shared" si="0"/>
        <v>-2253066444</v>
      </c>
      <c r="K17" s="27">
        <f t="shared" si="0"/>
        <v>-2385663963</v>
      </c>
      <c r="L17" s="28">
        <f t="shared" si="0"/>
        <v>-2514388958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17830596</v>
      </c>
      <c r="D21" s="19">
        <v>3997088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-15000000</v>
      </c>
      <c r="D23" s="19">
        <v>-2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-1895357</v>
      </c>
      <c r="D24" s="19">
        <v>-2366707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-92874676</v>
      </c>
      <c r="D26" s="19">
        <v>-150049458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-91939437</v>
      </c>
      <c r="D27" s="27">
        <f aca="true" t="shared" si="1" ref="D27:L27">SUM(D21:D26)</f>
        <v>-148419079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6361600</v>
      </c>
      <c r="D33" s="19">
        <v>-5184269</v>
      </c>
      <c r="E33" s="20">
        <v>0</v>
      </c>
      <c r="F33" s="21">
        <v>30000000</v>
      </c>
      <c r="G33" s="39">
        <v>0</v>
      </c>
      <c r="H33" s="40">
        <v>0</v>
      </c>
      <c r="I33" s="42">
        <v>35817010</v>
      </c>
      <c r="J33" s="23">
        <v>4000000</v>
      </c>
      <c r="K33" s="19">
        <v>4000000</v>
      </c>
      <c r="L33" s="20">
        <v>4999900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-13109542</v>
      </c>
      <c r="D35" s="19">
        <v>-14578236</v>
      </c>
      <c r="E35" s="20">
        <v>0</v>
      </c>
      <c r="F35" s="21">
        <v>-15000000</v>
      </c>
      <c r="G35" s="19">
        <v>-15000000</v>
      </c>
      <c r="H35" s="20">
        <v>-15000000</v>
      </c>
      <c r="I35" s="22">
        <v>0</v>
      </c>
      <c r="J35" s="23">
        <v>-16000000</v>
      </c>
      <c r="K35" s="19">
        <v>-17000000</v>
      </c>
      <c r="L35" s="20">
        <v>-18000000</v>
      </c>
    </row>
    <row r="36" spans="1:12" ht="12.75">
      <c r="A36" s="25" t="s">
        <v>45</v>
      </c>
      <c r="B36" s="26"/>
      <c r="C36" s="27">
        <f>SUM(C31:C35)</f>
        <v>-6747942</v>
      </c>
      <c r="D36" s="27">
        <f aca="true" t="shared" si="2" ref="D36:L36">SUM(D31:D35)</f>
        <v>-19762505</v>
      </c>
      <c r="E36" s="28">
        <f t="shared" si="2"/>
        <v>0</v>
      </c>
      <c r="F36" s="29">
        <f t="shared" si="2"/>
        <v>15000000</v>
      </c>
      <c r="G36" s="27">
        <f t="shared" si="2"/>
        <v>-15000000</v>
      </c>
      <c r="H36" s="28">
        <f t="shared" si="2"/>
        <v>-15000000</v>
      </c>
      <c r="I36" s="30">
        <f t="shared" si="2"/>
        <v>35817010</v>
      </c>
      <c r="J36" s="31">
        <f t="shared" si="2"/>
        <v>-12000000</v>
      </c>
      <c r="K36" s="27">
        <f t="shared" si="2"/>
        <v>-13000000</v>
      </c>
      <c r="L36" s="28">
        <f t="shared" si="2"/>
        <v>-13000100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-4931110</v>
      </c>
      <c r="D38" s="33">
        <f aca="true" t="shared" si="3" ref="D38:L38">+D17+D27+D36</f>
        <v>64963408</v>
      </c>
      <c r="E38" s="34">
        <f t="shared" si="3"/>
        <v>0</v>
      </c>
      <c r="F38" s="35">
        <f t="shared" si="3"/>
        <v>-2124889318</v>
      </c>
      <c r="G38" s="33">
        <f t="shared" si="3"/>
        <v>-2182874778</v>
      </c>
      <c r="H38" s="34">
        <f t="shared" si="3"/>
        <v>-2182874778</v>
      </c>
      <c r="I38" s="36">
        <f t="shared" si="3"/>
        <v>2446787232</v>
      </c>
      <c r="J38" s="37">
        <f t="shared" si="3"/>
        <v>-2265066444</v>
      </c>
      <c r="K38" s="33">
        <f t="shared" si="3"/>
        <v>-2398663963</v>
      </c>
      <c r="L38" s="34">
        <f t="shared" si="3"/>
        <v>-2527389058</v>
      </c>
    </row>
    <row r="39" spans="1:12" ht="12.75">
      <c r="A39" s="24" t="s">
        <v>47</v>
      </c>
      <c r="B39" s="18" t="s">
        <v>48</v>
      </c>
      <c r="C39" s="33">
        <v>30500019</v>
      </c>
      <c r="D39" s="33">
        <v>25568909</v>
      </c>
      <c r="E39" s="34">
        <v>0</v>
      </c>
      <c r="F39" s="35">
        <v>110000000</v>
      </c>
      <c r="G39" s="33">
        <v>110000000</v>
      </c>
      <c r="H39" s="34">
        <v>110000000</v>
      </c>
      <c r="I39" s="36">
        <v>-476008737</v>
      </c>
      <c r="J39" s="37">
        <v>110000000</v>
      </c>
      <c r="K39" s="33">
        <v>120000000</v>
      </c>
      <c r="L39" s="34">
        <v>130000000</v>
      </c>
    </row>
    <row r="40" spans="1:12" ht="12.75">
      <c r="A40" s="43" t="s">
        <v>49</v>
      </c>
      <c r="B40" s="44" t="s">
        <v>48</v>
      </c>
      <c r="C40" s="45">
        <f>+C38+C39</f>
        <v>25568909</v>
      </c>
      <c r="D40" s="45">
        <f aca="true" t="shared" si="4" ref="D40:L40">+D38+D39</f>
        <v>90532317</v>
      </c>
      <c r="E40" s="46">
        <f t="shared" si="4"/>
        <v>0</v>
      </c>
      <c r="F40" s="47">
        <f t="shared" si="4"/>
        <v>-2014889318</v>
      </c>
      <c r="G40" s="45">
        <f t="shared" si="4"/>
        <v>-2072874778</v>
      </c>
      <c r="H40" s="46">
        <f t="shared" si="4"/>
        <v>-2072874778</v>
      </c>
      <c r="I40" s="48">
        <f t="shared" si="4"/>
        <v>1970778495</v>
      </c>
      <c r="J40" s="49">
        <f t="shared" si="4"/>
        <v>-2155066444</v>
      </c>
      <c r="K40" s="45">
        <f t="shared" si="4"/>
        <v>-2278663963</v>
      </c>
      <c r="L40" s="46">
        <f t="shared" si="4"/>
        <v>-2397389058</v>
      </c>
    </row>
    <row r="41" spans="1:12" ht="12.75">
      <c r="A41" s="5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0</v>
      </c>
      <c r="D6" s="19">
        <v>138473433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185795634</v>
      </c>
      <c r="K6" s="19">
        <v>196943119</v>
      </c>
      <c r="L6" s="20">
        <v>208759441</v>
      </c>
    </row>
    <row r="7" spans="1:12" ht="12.75">
      <c r="A7" s="24" t="s">
        <v>21</v>
      </c>
      <c r="B7" s="18"/>
      <c r="C7" s="19">
        <v>0</v>
      </c>
      <c r="D7" s="19">
        <v>858115436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53094772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1139487087</v>
      </c>
      <c r="K8" s="19">
        <v>1207287012</v>
      </c>
      <c r="L8" s="20">
        <v>1282624183</v>
      </c>
    </row>
    <row r="9" spans="1:12" ht="12.75">
      <c r="A9" s="24" t="s">
        <v>23</v>
      </c>
      <c r="B9" s="18" t="s">
        <v>24</v>
      </c>
      <c r="C9" s="19">
        <v>0</v>
      </c>
      <c r="D9" s="19">
        <v>182396582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92838236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0</v>
      </c>
      <c r="D11" s="19">
        <v>25910020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2778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0</v>
      </c>
      <c r="D14" s="19">
        <v>-1050495348</v>
      </c>
      <c r="E14" s="20">
        <v>-1251040316</v>
      </c>
      <c r="F14" s="21">
        <v>-1494985306</v>
      </c>
      <c r="G14" s="19">
        <v>-1461428216</v>
      </c>
      <c r="H14" s="20">
        <v>-1461428216</v>
      </c>
      <c r="I14" s="22">
        <v>-1022538473</v>
      </c>
      <c r="J14" s="23">
        <v>-1526653178</v>
      </c>
      <c r="K14" s="19">
        <v>-1599342441</v>
      </c>
      <c r="L14" s="20">
        <v>-1697433559</v>
      </c>
    </row>
    <row r="15" spans="1:12" ht="12.75">
      <c r="A15" s="24" t="s">
        <v>30</v>
      </c>
      <c r="B15" s="18"/>
      <c r="C15" s="19">
        <v>0</v>
      </c>
      <c r="D15" s="19">
        <v>-6469275</v>
      </c>
      <c r="E15" s="20">
        <v>-3212423</v>
      </c>
      <c r="F15" s="21">
        <v>0</v>
      </c>
      <c r="G15" s="19">
        <v>-3000</v>
      </c>
      <c r="H15" s="20">
        <v>-3000</v>
      </c>
      <c r="I15" s="22">
        <v>-1814823</v>
      </c>
      <c r="J15" s="23">
        <v>-40000</v>
      </c>
      <c r="K15" s="19">
        <v>-42160</v>
      </c>
      <c r="L15" s="20">
        <v>-44437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-762518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0</v>
      </c>
      <c r="D17" s="27">
        <f aca="true" t="shared" si="0" ref="D17:L17">SUM(D6:D16)</f>
        <v>293866634</v>
      </c>
      <c r="E17" s="28">
        <f t="shared" si="0"/>
        <v>-1255015257</v>
      </c>
      <c r="F17" s="29">
        <f t="shared" si="0"/>
        <v>-1494985306</v>
      </c>
      <c r="G17" s="27">
        <f t="shared" si="0"/>
        <v>-1461431216</v>
      </c>
      <c r="H17" s="30">
        <f t="shared" si="0"/>
        <v>-1461431216</v>
      </c>
      <c r="I17" s="29">
        <f t="shared" si="0"/>
        <v>-1024353296</v>
      </c>
      <c r="J17" s="31">
        <f t="shared" si="0"/>
        <v>-201410457</v>
      </c>
      <c r="K17" s="27">
        <f t="shared" si="0"/>
        <v>-195154470</v>
      </c>
      <c r="L17" s="28">
        <f t="shared" si="0"/>
        <v>-206094372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2172155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105190</v>
      </c>
      <c r="F23" s="38">
        <v>-105190</v>
      </c>
      <c r="G23" s="39">
        <v>105190</v>
      </c>
      <c r="H23" s="40">
        <v>105190</v>
      </c>
      <c r="I23" s="22">
        <v>-136809</v>
      </c>
      <c r="J23" s="41">
        <v>-7095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-127502971</v>
      </c>
      <c r="E24" s="20">
        <v>-52025392</v>
      </c>
      <c r="F24" s="21">
        <v>52025392</v>
      </c>
      <c r="G24" s="19">
        <v>-52244638</v>
      </c>
      <c r="H24" s="20">
        <v>-52244638</v>
      </c>
      <c r="I24" s="22">
        <v>47207938</v>
      </c>
      <c r="J24" s="23">
        <v>-3297387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0</v>
      </c>
      <c r="D26" s="19">
        <v>-214973881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0</v>
      </c>
      <c r="D27" s="27">
        <f aca="true" t="shared" si="1" ref="D27:L27">SUM(D21:D26)</f>
        <v>-340304697</v>
      </c>
      <c r="E27" s="28">
        <f t="shared" si="1"/>
        <v>-51920202</v>
      </c>
      <c r="F27" s="29">
        <f t="shared" si="1"/>
        <v>51920202</v>
      </c>
      <c r="G27" s="27">
        <f t="shared" si="1"/>
        <v>-52139448</v>
      </c>
      <c r="H27" s="28">
        <f t="shared" si="1"/>
        <v>-52139448</v>
      </c>
      <c r="I27" s="30">
        <f t="shared" si="1"/>
        <v>47071129</v>
      </c>
      <c r="J27" s="31">
        <f t="shared" si="1"/>
        <v>-3304482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28311917</v>
      </c>
      <c r="E33" s="20">
        <v>606969</v>
      </c>
      <c r="F33" s="21">
        <v>-606969</v>
      </c>
      <c r="G33" s="39">
        <v>606968</v>
      </c>
      <c r="H33" s="40">
        <v>606968</v>
      </c>
      <c r="I33" s="42">
        <v>-2725613</v>
      </c>
      <c r="J33" s="23">
        <v>-2118642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-5346896</v>
      </c>
      <c r="F35" s="21">
        <v>0</v>
      </c>
      <c r="G35" s="19">
        <v>-5346895</v>
      </c>
      <c r="H35" s="20">
        <v>-5346895</v>
      </c>
      <c r="I35" s="22">
        <v>9166756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0</v>
      </c>
      <c r="D36" s="27">
        <f aca="true" t="shared" si="2" ref="D36:L36">SUM(D31:D35)</f>
        <v>28311917</v>
      </c>
      <c r="E36" s="28">
        <f t="shared" si="2"/>
        <v>-4739927</v>
      </c>
      <c r="F36" s="29">
        <f t="shared" si="2"/>
        <v>-606969</v>
      </c>
      <c r="G36" s="27">
        <f t="shared" si="2"/>
        <v>-4739927</v>
      </c>
      <c r="H36" s="28">
        <f t="shared" si="2"/>
        <v>-4739927</v>
      </c>
      <c r="I36" s="30">
        <f t="shared" si="2"/>
        <v>6441143</v>
      </c>
      <c r="J36" s="31">
        <f t="shared" si="2"/>
        <v>-2118642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0</v>
      </c>
      <c r="D38" s="33">
        <f aca="true" t="shared" si="3" ref="D38:L38">+D17+D27+D36</f>
        <v>-18126146</v>
      </c>
      <c r="E38" s="34">
        <f t="shared" si="3"/>
        <v>-1311675386</v>
      </c>
      <c r="F38" s="35">
        <f t="shared" si="3"/>
        <v>-1443672073</v>
      </c>
      <c r="G38" s="33">
        <f t="shared" si="3"/>
        <v>-1518310591</v>
      </c>
      <c r="H38" s="34">
        <f t="shared" si="3"/>
        <v>-1518310591</v>
      </c>
      <c r="I38" s="36">
        <f t="shared" si="3"/>
        <v>-970841024</v>
      </c>
      <c r="J38" s="37">
        <f t="shared" si="3"/>
        <v>-206833581</v>
      </c>
      <c r="K38" s="33">
        <f t="shared" si="3"/>
        <v>-195154470</v>
      </c>
      <c r="L38" s="34">
        <f t="shared" si="3"/>
        <v>-206094372</v>
      </c>
    </row>
    <row r="39" spans="1:12" ht="12.75">
      <c r="A39" s="24" t="s">
        <v>47</v>
      </c>
      <c r="B39" s="18" t="s">
        <v>48</v>
      </c>
      <c r="C39" s="33">
        <v>0</v>
      </c>
      <c r="D39" s="33">
        <v>195469819</v>
      </c>
      <c r="E39" s="34">
        <v>351761440</v>
      </c>
      <c r="F39" s="35">
        <v>0</v>
      </c>
      <c r="G39" s="33">
        <v>351671320</v>
      </c>
      <c r="H39" s="34">
        <v>351671320</v>
      </c>
      <c r="I39" s="36">
        <v>1695532</v>
      </c>
      <c r="J39" s="37">
        <v>215131105</v>
      </c>
      <c r="K39" s="33">
        <v>210596455</v>
      </c>
      <c r="L39" s="34">
        <v>296054290</v>
      </c>
    </row>
    <row r="40" spans="1:12" ht="12.75">
      <c r="A40" s="43" t="s">
        <v>49</v>
      </c>
      <c r="B40" s="44" t="s">
        <v>48</v>
      </c>
      <c r="C40" s="45">
        <f>+C38+C39</f>
        <v>0</v>
      </c>
      <c r="D40" s="45">
        <f aca="true" t="shared" si="4" ref="D40:L40">+D38+D39</f>
        <v>177343673</v>
      </c>
      <c r="E40" s="46">
        <f t="shared" si="4"/>
        <v>-959913946</v>
      </c>
      <c r="F40" s="47">
        <f t="shared" si="4"/>
        <v>-1443672073</v>
      </c>
      <c r="G40" s="45">
        <f t="shared" si="4"/>
        <v>-1166639271</v>
      </c>
      <c r="H40" s="46">
        <f t="shared" si="4"/>
        <v>-1166639271</v>
      </c>
      <c r="I40" s="48">
        <f t="shared" si="4"/>
        <v>-969145492</v>
      </c>
      <c r="J40" s="49">
        <f t="shared" si="4"/>
        <v>8297524</v>
      </c>
      <c r="K40" s="45">
        <f t="shared" si="4"/>
        <v>15441985</v>
      </c>
      <c r="L40" s="46">
        <f t="shared" si="4"/>
        <v>89959918</v>
      </c>
    </row>
    <row r="41" spans="1:12" ht="12.75">
      <c r="A41" s="5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207369241</v>
      </c>
      <c r="D6" s="19">
        <v>226527649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1078161964</v>
      </c>
      <c r="D7" s="19">
        <v>1155749818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71755853</v>
      </c>
      <c r="D8" s="19">
        <v>94662997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107501029</v>
      </c>
      <c r="D9" s="19">
        <v>144627012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97736057</v>
      </c>
      <c r="D10" s="19">
        <v>81256733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30398888</v>
      </c>
      <c r="D11" s="19">
        <v>36701711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15120</v>
      </c>
      <c r="D12" s="19">
        <v>15120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-1288829393</v>
      </c>
      <c r="D14" s="19">
        <v>-1432818270</v>
      </c>
      <c r="E14" s="20">
        <v>-1549027252</v>
      </c>
      <c r="F14" s="21">
        <v>-1865472253</v>
      </c>
      <c r="G14" s="19">
        <v>-1750941351</v>
      </c>
      <c r="H14" s="20">
        <v>-1750941351</v>
      </c>
      <c r="I14" s="22">
        <v>-1690531021</v>
      </c>
      <c r="J14" s="23">
        <v>-1875312874</v>
      </c>
      <c r="K14" s="19">
        <v>-2051068605</v>
      </c>
      <c r="L14" s="20">
        <v>-2190003538</v>
      </c>
    </row>
    <row r="15" spans="1:12" ht="12.75">
      <c r="A15" s="24" t="s">
        <v>30</v>
      </c>
      <c r="B15" s="18"/>
      <c r="C15" s="19">
        <v>-76579560</v>
      </c>
      <c r="D15" s="19">
        <v>-93989644</v>
      </c>
      <c r="E15" s="20">
        <v>-132449713</v>
      </c>
      <c r="F15" s="21">
        <v>-144574379</v>
      </c>
      <c r="G15" s="19">
        <v>-166259521</v>
      </c>
      <c r="H15" s="20">
        <v>-166259521</v>
      </c>
      <c r="I15" s="22">
        <v>-158386287</v>
      </c>
      <c r="J15" s="23">
        <v>-162758940</v>
      </c>
      <c r="K15" s="19">
        <v>-161128159</v>
      </c>
      <c r="L15" s="20">
        <v>-158837871</v>
      </c>
    </row>
    <row r="16" spans="1:12" ht="12.75">
      <c r="A16" s="24" t="s">
        <v>31</v>
      </c>
      <c r="B16" s="18" t="s">
        <v>24</v>
      </c>
      <c r="C16" s="19">
        <v>-4875157</v>
      </c>
      <c r="D16" s="19">
        <v>-5488776</v>
      </c>
      <c r="E16" s="20">
        <v>-9624299</v>
      </c>
      <c r="F16" s="21">
        <v>-19163261</v>
      </c>
      <c r="G16" s="19">
        <v>-23031761</v>
      </c>
      <c r="H16" s="20">
        <v>-23031761</v>
      </c>
      <c r="I16" s="22">
        <v>-21623542</v>
      </c>
      <c r="J16" s="23">
        <v>-16929823</v>
      </c>
      <c r="K16" s="19">
        <v>-39511508</v>
      </c>
      <c r="L16" s="20">
        <v>-36412921</v>
      </c>
    </row>
    <row r="17" spans="1:12" ht="12.75">
      <c r="A17" s="25" t="s">
        <v>32</v>
      </c>
      <c r="B17" s="26"/>
      <c r="C17" s="27">
        <f>SUM(C6:C16)</f>
        <v>222654042</v>
      </c>
      <c r="D17" s="27">
        <f aca="true" t="shared" si="0" ref="D17:L17">SUM(D6:D16)</f>
        <v>207244350</v>
      </c>
      <c r="E17" s="28">
        <f t="shared" si="0"/>
        <v>-1691101264</v>
      </c>
      <c r="F17" s="29">
        <f t="shared" si="0"/>
        <v>-2029209893</v>
      </c>
      <c r="G17" s="27">
        <f t="shared" si="0"/>
        <v>-1940232633</v>
      </c>
      <c r="H17" s="30">
        <f t="shared" si="0"/>
        <v>-1940232633</v>
      </c>
      <c r="I17" s="29">
        <f t="shared" si="0"/>
        <v>-1870540850</v>
      </c>
      <c r="J17" s="31">
        <f t="shared" si="0"/>
        <v>-2055001637</v>
      </c>
      <c r="K17" s="27">
        <f t="shared" si="0"/>
        <v>-2251708272</v>
      </c>
      <c r="L17" s="28">
        <f t="shared" si="0"/>
        <v>-2385254330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3936341</v>
      </c>
      <c r="D21" s="19">
        <v>-535995862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3584015</v>
      </c>
      <c r="D23" s="19">
        <v>636765</v>
      </c>
      <c r="E23" s="20">
        <v>501112</v>
      </c>
      <c r="F23" s="38">
        <v>-2526236</v>
      </c>
      <c r="G23" s="39">
        <v>0</v>
      </c>
      <c r="H23" s="40">
        <v>0</v>
      </c>
      <c r="I23" s="22">
        <v>844650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257013</v>
      </c>
      <c r="E24" s="20">
        <v>4228</v>
      </c>
      <c r="F24" s="21">
        <v>-137218</v>
      </c>
      <c r="G24" s="19">
        <v>-10</v>
      </c>
      <c r="H24" s="20">
        <v>-10</v>
      </c>
      <c r="I24" s="22">
        <v>8033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-329375483</v>
      </c>
      <c r="D26" s="19">
        <v>0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-321855127</v>
      </c>
      <c r="D27" s="27">
        <f aca="true" t="shared" si="1" ref="D27:L27">SUM(D21:D26)</f>
        <v>-535102084</v>
      </c>
      <c r="E27" s="28">
        <f t="shared" si="1"/>
        <v>505340</v>
      </c>
      <c r="F27" s="29">
        <f t="shared" si="1"/>
        <v>-2663454</v>
      </c>
      <c r="G27" s="27">
        <f t="shared" si="1"/>
        <v>-10</v>
      </c>
      <c r="H27" s="28">
        <f t="shared" si="1"/>
        <v>-10</v>
      </c>
      <c r="I27" s="30">
        <f t="shared" si="1"/>
        <v>852683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294530916</v>
      </c>
      <c r="D32" s="19">
        <v>422866334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2782081</v>
      </c>
      <c r="D33" s="19">
        <v>3855317</v>
      </c>
      <c r="E33" s="20">
        <v>3382316</v>
      </c>
      <c r="F33" s="21">
        <v>36354725</v>
      </c>
      <c r="G33" s="39">
        <v>3973704</v>
      </c>
      <c r="H33" s="40">
        <v>3973704</v>
      </c>
      <c r="I33" s="42">
        <v>13459298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-132932517</v>
      </c>
      <c r="D35" s="19">
        <v>-134288458</v>
      </c>
      <c r="E35" s="20">
        <v>2122065</v>
      </c>
      <c r="F35" s="21">
        <v>-2064660</v>
      </c>
      <c r="G35" s="19">
        <v>-178805737</v>
      </c>
      <c r="H35" s="20">
        <v>-178805737</v>
      </c>
      <c r="I35" s="22">
        <v>-1867166</v>
      </c>
      <c r="J35" s="23">
        <v>-184492535</v>
      </c>
      <c r="K35" s="19">
        <v>-199879210</v>
      </c>
      <c r="L35" s="20">
        <v>-215432239</v>
      </c>
    </row>
    <row r="36" spans="1:12" ht="12.75">
      <c r="A36" s="25" t="s">
        <v>45</v>
      </c>
      <c r="B36" s="26"/>
      <c r="C36" s="27">
        <f>SUM(C31:C35)</f>
        <v>164380480</v>
      </c>
      <c r="D36" s="27">
        <f aca="true" t="shared" si="2" ref="D36:L36">SUM(D31:D35)</f>
        <v>292433193</v>
      </c>
      <c r="E36" s="28">
        <f t="shared" si="2"/>
        <v>5504381</v>
      </c>
      <c r="F36" s="29">
        <f t="shared" si="2"/>
        <v>34290065</v>
      </c>
      <c r="G36" s="27">
        <f t="shared" si="2"/>
        <v>-174832033</v>
      </c>
      <c r="H36" s="28">
        <f t="shared" si="2"/>
        <v>-174832033</v>
      </c>
      <c r="I36" s="30">
        <f t="shared" si="2"/>
        <v>11592132</v>
      </c>
      <c r="J36" s="31">
        <f t="shared" si="2"/>
        <v>-184492535</v>
      </c>
      <c r="K36" s="27">
        <f t="shared" si="2"/>
        <v>-199879210</v>
      </c>
      <c r="L36" s="28">
        <f t="shared" si="2"/>
        <v>-215432239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65179395</v>
      </c>
      <c r="D38" s="33">
        <f aca="true" t="shared" si="3" ref="D38:L38">+D17+D27+D36</f>
        <v>-35424541</v>
      </c>
      <c r="E38" s="34">
        <f t="shared" si="3"/>
        <v>-1685091543</v>
      </c>
      <c r="F38" s="35">
        <f t="shared" si="3"/>
        <v>-1997583282</v>
      </c>
      <c r="G38" s="33">
        <f t="shared" si="3"/>
        <v>-2115064676</v>
      </c>
      <c r="H38" s="34">
        <f t="shared" si="3"/>
        <v>-2115064676</v>
      </c>
      <c r="I38" s="36">
        <f t="shared" si="3"/>
        <v>-1858096035</v>
      </c>
      <c r="J38" s="37">
        <f t="shared" si="3"/>
        <v>-2239494172</v>
      </c>
      <c r="K38" s="33">
        <f t="shared" si="3"/>
        <v>-2451587482</v>
      </c>
      <c r="L38" s="34">
        <f t="shared" si="3"/>
        <v>-2600686569</v>
      </c>
    </row>
    <row r="39" spans="1:12" ht="12.75">
      <c r="A39" s="24" t="s">
        <v>47</v>
      </c>
      <c r="B39" s="18" t="s">
        <v>48</v>
      </c>
      <c r="C39" s="33">
        <v>259525666</v>
      </c>
      <c r="D39" s="33">
        <v>324705061</v>
      </c>
      <c r="E39" s="34">
        <v>0</v>
      </c>
      <c r="F39" s="35">
        <v>241087517</v>
      </c>
      <c r="G39" s="33">
        <v>202450095</v>
      </c>
      <c r="H39" s="34">
        <v>202450095</v>
      </c>
      <c r="I39" s="36">
        <v>229099917</v>
      </c>
      <c r="J39" s="37">
        <v>137091707</v>
      </c>
      <c r="K39" s="33">
        <v>139701967</v>
      </c>
      <c r="L39" s="34">
        <v>180787043</v>
      </c>
    </row>
    <row r="40" spans="1:12" ht="12.75">
      <c r="A40" s="43" t="s">
        <v>49</v>
      </c>
      <c r="B40" s="44" t="s">
        <v>48</v>
      </c>
      <c r="C40" s="45">
        <f>+C38+C39</f>
        <v>324705061</v>
      </c>
      <c r="D40" s="45">
        <f aca="true" t="shared" si="4" ref="D40:L40">+D38+D39</f>
        <v>289280520</v>
      </c>
      <c r="E40" s="46">
        <f t="shared" si="4"/>
        <v>-1685091543</v>
      </c>
      <c r="F40" s="47">
        <f t="shared" si="4"/>
        <v>-1756495765</v>
      </c>
      <c r="G40" s="45">
        <f t="shared" si="4"/>
        <v>-1912614581</v>
      </c>
      <c r="H40" s="46">
        <f t="shared" si="4"/>
        <v>-1912614581</v>
      </c>
      <c r="I40" s="48">
        <f t="shared" si="4"/>
        <v>-1628996118</v>
      </c>
      <c r="J40" s="49">
        <f t="shared" si="4"/>
        <v>-2102402465</v>
      </c>
      <c r="K40" s="45">
        <f t="shared" si="4"/>
        <v>-2311885515</v>
      </c>
      <c r="L40" s="46">
        <f t="shared" si="4"/>
        <v>-2419899526</v>
      </c>
    </row>
    <row r="41" spans="1:12" ht="12.75">
      <c r="A41" s="5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269310347</v>
      </c>
      <c r="D6" s="19">
        <v>290102397</v>
      </c>
      <c r="E6" s="20">
        <v>0</v>
      </c>
      <c r="F6" s="21">
        <v>0</v>
      </c>
      <c r="G6" s="19">
        <v>339796262</v>
      </c>
      <c r="H6" s="20">
        <v>339796262</v>
      </c>
      <c r="I6" s="22">
        <v>2375</v>
      </c>
      <c r="J6" s="23">
        <v>358513264</v>
      </c>
      <c r="K6" s="19">
        <v>358513264</v>
      </c>
      <c r="L6" s="20">
        <v>358513264</v>
      </c>
    </row>
    <row r="7" spans="1:12" ht="12.75">
      <c r="A7" s="24" t="s">
        <v>21</v>
      </c>
      <c r="B7" s="18"/>
      <c r="C7" s="19">
        <v>713656966</v>
      </c>
      <c r="D7" s="19">
        <v>773129326</v>
      </c>
      <c r="E7" s="20">
        <v>0</v>
      </c>
      <c r="F7" s="21">
        <v>0</v>
      </c>
      <c r="G7" s="19">
        <v>1001620334</v>
      </c>
      <c r="H7" s="20">
        <v>1001620334</v>
      </c>
      <c r="I7" s="22">
        <v>14783</v>
      </c>
      <c r="J7" s="23">
        <v>1090475717</v>
      </c>
      <c r="K7" s="19">
        <v>1090963185</v>
      </c>
      <c r="L7" s="20">
        <v>1166346569</v>
      </c>
    </row>
    <row r="8" spans="1:12" ht="12.75">
      <c r="A8" s="24" t="s">
        <v>22</v>
      </c>
      <c r="B8" s="18"/>
      <c r="C8" s="19">
        <v>63010360</v>
      </c>
      <c r="D8" s="19">
        <v>17987914</v>
      </c>
      <c r="E8" s="20">
        <v>0</v>
      </c>
      <c r="F8" s="21">
        <v>0</v>
      </c>
      <c r="G8" s="19">
        <v>156449216</v>
      </c>
      <c r="H8" s="20">
        <v>156449216</v>
      </c>
      <c r="I8" s="22">
        <v>25515</v>
      </c>
      <c r="J8" s="23">
        <v>167210816</v>
      </c>
      <c r="K8" s="19">
        <v>167210816</v>
      </c>
      <c r="L8" s="20">
        <v>167210816</v>
      </c>
    </row>
    <row r="9" spans="1:12" ht="12.75">
      <c r="A9" s="24" t="s">
        <v>23</v>
      </c>
      <c r="B9" s="18" t="s">
        <v>24</v>
      </c>
      <c r="C9" s="19">
        <v>124849295</v>
      </c>
      <c r="D9" s="19">
        <v>216896062</v>
      </c>
      <c r="E9" s="20">
        <v>0</v>
      </c>
      <c r="F9" s="21">
        <v>19534520</v>
      </c>
      <c r="G9" s="19">
        <v>76514132</v>
      </c>
      <c r="H9" s="20">
        <v>76514132</v>
      </c>
      <c r="I9" s="22">
        <v>0</v>
      </c>
      <c r="J9" s="23">
        <v>62456888</v>
      </c>
      <c r="K9" s="19">
        <v>62456888</v>
      </c>
      <c r="L9" s="20">
        <v>62456888</v>
      </c>
    </row>
    <row r="10" spans="1:12" ht="12.75">
      <c r="A10" s="24" t="s">
        <v>25</v>
      </c>
      <c r="B10" s="18" t="s">
        <v>24</v>
      </c>
      <c r="C10" s="19">
        <v>112233105</v>
      </c>
      <c r="D10" s="19">
        <v>47748317</v>
      </c>
      <c r="E10" s="20">
        <v>0</v>
      </c>
      <c r="F10" s="21">
        <v>0</v>
      </c>
      <c r="G10" s="19">
        <v>57068000</v>
      </c>
      <c r="H10" s="20">
        <v>57068000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49713156</v>
      </c>
      <c r="D11" s="19">
        <v>62669876</v>
      </c>
      <c r="E11" s="20">
        <v>0</v>
      </c>
      <c r="F11" s="21">
        <v>0</v>
      </c>
      <c r="G11" s="19">
        <v>50760405</v>
      </c>
      <c r="H11" s="20">
        <v>50760405</v>
      </c>
      <c r="I11" s="22">
        <v>0</v>
      </c>
      <c r="J11" s="23">
        <v>49846075</v>
      </c>
      <c r="K11" s="19">
        <v>49846075</v>
      </c>
      <c r="L11" s="20">
        <v>49846075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-989353429</v>
      </c>
      <c r="D14" s="19">
        <v>-947222598</v>
      </c>
      <c r="E14" s="20">
        <v>-500927588</v>
      </c>
      <c r="F14" s="21">
        <v>-1391303270</v>
      </c>
      <c r="G14" s="19">
        <v>-1387855142</v>
      </c>
      <c r="H14" s="20">
        <v>-1387855142</v>
      </c>
      <c r="I14" s="22">
        <v>-1170207704</v>
      </c>
      <c r="J14" s="23">
        <v>-1479298099</v>
      </c>
      <c r="K14" s="19">
        <v>-1568143952</v>
      </c>
      <c r="L14" s="20">
        <v>-1665224525</v>
      </c>
    </row>
    <row r="15" spans="1:12" ht="12.75">
      <c r="A15" s="24" t="s">
        <v>30</v>
      </c>
      <c r="B15" s="18"/>
      <c r="C15" s="19">
        <v>-20390548</v>
      </c>
      <c r="D15" s="19">
        <v>-19626895</v>
      </c>
      <c r="E15" s="20">
        <v>0</v>
      </c>
      <c r="F15" s="21">
        <v>-26476730</v>
      </c>
      <c r="G15" s="19">
        <v>-20476730</v>
      </c>
      <c r="H15" s="20">
        <v>-20476730</v>
      </c>
      <c r="I15" s="22">
        <v>-17036225</v>
      </c>
      <c r="J15" s="23">
        <v>-39877000</v>
      </c>
      <c r="K15" s="19">
        <v>-54668390</v>
      </c>
      <c r="L15" s="20">
        <v>-66655177</v>
      </c>
    </row>
    <row r="16" spans="1:12" ht="12.75">
      <c r="A16" s="24" t="s">
        <v>31</v>
      </c>
      <c r="B16" s="18" t="s">
        <v>24</v>
      </c>
      <c r="C16" s="19">
        <v>-6215883</v>
      </c>
      <c r="D16" s="19">
        <v>-6932896</v>
      </c>
      <c r="E16" s="20">
        <v>0</v>
      </c>
      <c r="F16" s="21">
        <v>-9102419</v>
      </c>
      <c r="G16" s="19">
        <v>-9102419</v>
      </c>
      <c r="H16" s="20">
        <v>-9102419</v>
      </c>
      <c r="I16" s="22">
        <v>-9129449</v>
      </c>
      <c r="J16" s="23">
        <v>-10048600</v>
      </c>
      <c r="K16" s="19">
        <v>-10627700</v>
      </c>
      <c r="L16" s="20">
        <v>-11241500</v>
      </c>
    </row>
    <row r="17" spans="1:12" ht="12.75">
      <c r="A17" s="25" t="s">
        <v>32</v>
      </c>
      <c r="B17" s="26"/>
      <c r="C17" s="27">
        <f>SUM(C6:C16)</f>
        <v>316813369</v>
      </c>
      <c r="D17" s="27">
        <f aca="true" t="shared" si="0" ref="D17:L17">SUM(D6:D16)</f>
        <v>434751503</v>
      </c>
      <c r="E17" s="28">
        <f t="shared" si="0"/>
        <v>-500927588</v>
      </c>
      <c r="F17" s="29">
        <f t="shared" si="0"/>
        <v>-1407347899</v>
      </c>
      <c r="G17" s="27">
        <f t="shared" si="0"/>
        <v>264774058</v>
      </c>
      <c r="H17" s="30">
        <f t="shared" si="0"/>
        <v>264774058</v>
      </c>
      <c r="I17" s="29">
        <f t="shared" si="0"/>
        <v>-1196330705</v>
      </c>
      <c r="J17" s="31">
        <f t="shared" si="0"/>
        <v>199279061</v>
      </c>
      <c r="K17" s="27">
        <f t="shared" si="0"/>
        <v>95550186</v>
      </c>
      <c r="L17" s="28">
        <f t="shared" si="0"/>
        <v>61252410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352546</v>
      </c>
      <c r="D21" s="19">
        <v>2243531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-9244867</v>
      </c>
      <c r="D23" s="19">
        <v>-1164340</v>
      </c>
      <c r="E23" s="20">
        <v>0</v>
      </c>
      <c r="F23" s="38">
        <v>0</v>
      </c>
      <c r="G23" s="39">
        <v>0</v>
      </c>
      <c r="H23" s="40">
        <v>0</v>
      </c>
      <c r="I23" s="22">
        <v>35935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112264879</v>
      </c>
      <c r="D24" s="19">
        <v>-95418314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-348019496</v>
      </c>
      <c r="D26" s="19">
        <v>-410203201</v>
      </c>
      <c r="E26" s="20">
        <v>8235824</v>
      </c>
      <c r="F26" s="21">
        <v>-515860751</v>
      </c>
      <c r="G26" s="19">
        <v>-563550230</v>
      </c>
      <c r="H26" s="20">
        <v>-563550230</v>
      </c>
      <c r="I26" s="22">
        <v>-1932497</v>
      </c>
      <c r="J26" s="23">
        <v>-558276528</v>
      </c>
      <c r="K26" s="19">
        <v>-414612759</v>
      </c>
      <c r="L26" s="20">
        <v>-426337700</v>
      </c>
    </row>
    <row r="27" spans="1:12" ht="12.75">
      <c r="A27" s="25" t="s">
        <v>39</v>
      </c>
      <c r="B27" s="26"/>
      <c r="C27" s="27">
        <f>SUM(C21:C26)</f>
        <v>-244646938</v>
      </c>
      <c r="D27" s="27">
        <f aca="true" t="shared" si="1" ref="D27:L27">SUM(D21:D26)</f>
        <v>-504542324</v>
      </c>
      <c r="E27" s="28">
        <f t="shared" si="1"/>
        <v>8235824</v>
      </c>
      <c r="F27" s="29">
        <f t="shared" si="1"/>
        <v>-515860751</v>
      </c>
      <c r="G27" s="27">
        <f t="shared" si="1"/>
        <v>-563550230</v>
      </c>
      <c r="H27" s="28">
        <f t="shared" si="1"/>
        <v>-563550230</v>
      </c>
      <c r="I27" s="30">
        <f t="shared" si="1"/>
        <v>-1896562</v>
      </c>
      <c r="J27" s="31">
        <f t="shared" si="1"/>
        <v>-558276528</v>
      </c>
      <c r="K27" s="27">
        <f t="shared" si="1"/>
        <v>-414612759</v>
      </c>
      <c r="L27" s="28">
        <f t="shared" si="1"/>
        <v>-426337700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50000000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-8163</v>
      </c>
      <c r="F33" s="21">
        <v>8163</v>
      </c>
      <c r="G33" s="39">
        <v>0</v>
      </c>
      <c r="H33" s="40">
        <v>0</v>
      </c>
      <c r="I33" s="42">
        <v>1757392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-11144642</v>
      </c>
      <c r="D35" s="19">
        <v>-11908295</v>
      </c>
      <c r="E35" s="20">
        <v>-14501989</v>
      </c>
      <c r="F35" s="21">
        <v>0</v>
      </c>
      <c r="G35" s="19">
        <v>0</v>
      </c>
      <c r="H35" s="20">
        <v>0</v>
      </c>
      <c r="I35" s="22">
        <v>-11367719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38855358</v>
      </c>
      <c r="D36" s="27">
        <f aca="true" t="shared" si="2" ref="D36:L36">SUM(D31:D35)</f>
        <v>-11908295</v>
      </c>
      <c r="E36" s="28">
        <f t="shared" si="2"/>
        <v>-14510152</v>
      </c>
      <c r="F36" s="29">
        <f t="shared" si="2"/>
        <v>8163</v>
      </c>
      <c r="G36" s="27">
        <f t="shared" si="2"/>
        <v>0</v>
      </c>
      <c r="H36" s="28">
        <f t="shared" si="2"/>
        <v>0</v>
      </c>
      <c r="I36" s="30">
        <f t="shared" si="2"/>
        <v>-9610327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111021789</v>
      </c>
      <c r="D38" s="33">
        <f aca="true" t="shared" si="3" ref="D38:L38">+D17+D27+D36</f>
        <v>-81699116</v>
      </c>
      <c r="E38" s="34">
        <f t="shared" si="3"/>
        <v>-507201916</v>
      </c>
      <c r="F38" s="35">
        <f t="shared" si="3"/>
        <v>-1923200487</v>
      </c>
      <c r="G38" s="33">
        <f t="shared" si="3"/>
        <v>-298776172</v>
      </c>
      <c r="H38" s="34">
        <f t="shared" si="3"/>
        <v>-298776172</v>
      </c>
      <c r="I38" s="36">
        <f t="shared" si="3"/>
        <v>-1207837594</v>
      </c>
      <c r="J38" s="37">
        <f t="shared" si="3"/>
        <v>-358997467</v>
      </c>
      <c r="K38" s="33">
        <f t="shared" si="3"/>
        <v>-319062573</v>
      </c>
      <c r="L38" s="34">
        <f t="shared" si="3"/>
        <v>-365085290</v>
      </c>
    </row>
    <row r="39" spans="1:12" ht="12.75">
      <c r="A39" s="24" t="s">
        <v>47</v>
      </c>
      <c r="B39" s="18" t="s">
        <v>48</v>
      </c>
      <c r="C39" s="33">
        <v>17165202</v>
      </c>
      <c r="D39" s="33">
        <v>128016153</v>
      </c>
      <c r="E39" s="34">
        <v>-96144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128186991</v>
      </c>
      <c r="D40" s="45">
        <f aca="true" t="shared" si="4" ref="D40:L40">+D38+D39</f>
        <v>46317037</v>
      </c>
      <c r="E40" s="46">
        <f t="shared" si="4"/>
        <v>-507298060</v>
      </c>
      <c r="F40" s="47">
        <f t="shared" si="4"/>
        <v>-1923200487</v>
      </c>
      <c r="G40" s="45">
        <f t="shared" si="4"/>
        <v>-298776172</v>
      </c>
      <c r="H40" s="46">
        <f t="shared" si="4"/>
        <v>-298776172</v>
      </c>
      <c r="I40" s="48">
        <f t="shared" si="4"/>
        <v>-1207837594</v>
      </c>
      <c r="J40" s="49">
        <f t="shared" si="4"/>
        <v>-358997467</v>
      </c>
      <c r="K40" s="45">
        <f t="shared" si="4"/>
        <v>-319062573</v>
      </c>
      <c r="L40" s="46">
        <f t="shared" si="4"/>
        <v>-365085290</v>
      </c>
    </row>
    <row r="41" spans="1:12" ht="12.75">
      <c r="A41" s="5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262455047</v>
      </c>
      <c r="D6" s="19">
        <v>279795592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591363536</v>
      </c>
      <c r="D7" s="19">
        <v>689298269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53057432</v>
      </c>
      <c r="D8" s="19">
        <v>54147567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405395796</v>
      </c>
      <c r="D9" s="19">
        <v>390987504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117246706</v>
      </c>
      <c r="D10" s="19">
        <v>113363000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3230005</v>
      </c>
      <c r="D11" s="19">
        <v>2207220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17251</v>
      </c>
      <c r="D12" s="19">
        <v>14033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-1336575120</v>
      </c>
      <c r="D14" s="19">
        <v>-1373353096</v>
      </c>
      <c r="E14" s="20">
        <v>-2087900090</v>
      </c>
      <c r="F14" s="21">
        <v>-2003551492</v>
      </c>
      <c r="G14" s="19">
        <v>-2003551492</v>
      </c>
      <c r="H14" s="20">
        <v>-2003551492</v>
      </c>
      <c r="I14" s="22">
        <v>-2482595218</v>
      </c>
      <c r="J14" s="23">
        <v>-2335197320</v>
      </c>
      <c r="K14" s="19">
        <v>-2283285930</v>
      </c>
      <c r="L14" s="20">
        <v>-2426583375</v>
      </c>
    </row>
    <row r="15" spans="1:12" ht="12.75">
      <c r="A15" s="24" t="s">
        <v>30</v>
      </c>
      <c r="B15" s="18"/>
      <c r="C15" s="19">
        <v>-114539</v>
      </c>
      <c r="D15" s="19">
        <v>-260194</v>
      </c>
      <c r="E15" s="20">
        <v>-159561395</v>
      </c>
      <c r="F15" s="21">
        <v>-133864802</v>
      </c>
      <c r="G15" s="19">
        <v>-133864802</v>
      </c>
      <c r="H15" s="20">
        <v>-133864802</v>
      </c>
      <c r="I15" s="22">
        <v>-280799598</v>
      </c>
      <c r="J15" s="23">
        <v>-140825772</v>
      </c>
      <c r="K15" s="19">
        <v>-148430363</v>
      </c>
      <c r="L15" s="20">
        <v>-156445603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-634825</v>
      </c>
      <c r="F16" s="21">
        <v>0</v>
      </c>
      <c r="G16" s="19">
        <v>0</v>
      </c>
      <c r="H16" s="20">
        <v>0</v>
      </c>
      <c r="I16" s="22">
        <v>0</v>
      </c>
      <c r="J16" s="23">
        <v>-2000000</v>
      </c>
      <c r="K16" s="19">
        <v>-2108000</v>
      </c>
      <c r="L16" s="20">
        <v>-2221832</v>
      </c>
    </row>
    <row r="17" spans="1:12" ht="12.75">
      <c r="A17" s="25" t="s">
        <v>32</v>
      </c>
      <c r="B17" s="26"/>
      <c r="C17" s="27">
        <f>SUM(C6:C16)</f>
        <v>96076114</v>
      </c>
      <c r="D17" s="27">
        <f aca="true" t="shared" si="0" ref="D17:L17">SUM(D6:D16)</f>
        <v>156199895</v>
      </c>
      <c r="E17" s="28">
        <f t="shared" si="0"/>
        <v>-2248096310</v>
      </c>
      <c r="F17" s="29">
        <f t="shared" si="0"/>
        <v>-2137416294</v>
      </c>
      <c r="G17" s="27">
        <f t="shared" si="0"/>
        <v>-2137416294</v>
      </c>
      <c r="H17" s="30">
        <f t="shared" si="0"/>
        <v>-2137416294</v>
      </c>
      <c r="I17" s="29">
        <f t="shared" si="0"/>
        <v>-2763394816</v>
      </c>
      <c r="J17" s="31">
        <f t="shared" si="0"/>
        <v>-2478023092</v>
      </c>
      <c r="K17" s="27">
        <f t="shared" si="0"/>
        <v>-2433824293</v>
      </c>
      <c r="L17" s="28">
        <f t="shared" si="0"/>
        <v>-2585250810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16450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18862179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-93156132</v>
      </c>
      <c r="D26" s="19">
        <v>-157547529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-74277503</v>
      </c>
      <c r="D27" s="27">
        <f aca="true" t="shared" si="1" ref="D27:L27">SUM(D21:D26)</f>
        <v>-157547529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-12848529</v>
      </c>
      <c r="D33" s="19">
        <v>-11163515</v>
      </c>
      <c r="E33" s="20">
        <v>-39541355</v>
      </c>
      <c r="F33" s="21">
        <v>39541355</v>
      </c>
      <c r="G33" s="39">
        <v>0</v>
      </c>
      <c r="H33" s="40">
        <v>0</v>
      </c>
      <c r="I33" s="42">
        <v>39753679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0</v>
      </c>
      <c r="D35" s="19">
        <v>0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-12848529</v>
      </c>
      <c r="D36" s="27">
        <f aca="true" t="shared" si="2" ref="D36:L36">SUM(D31:D35)</f>
        <v>-11163515</v>
      </c>
      <c r="E36" s="28">
        <f t="shared" si="2"/>
        <v>-39541355</v>
      </c>
      <c r="F36" s="29">
        <f t="shared" si="2"/>
        <v>39541355</v>
      </c>
      <c r="G36" s="27">
        <f t="shared" si="2"/>
        <v>0</v>
      </c>
      <c r="H36" s="28">
        <f t="shared" si="2"/>
        <v>0</v>
      </c>
      <c r="I36" s="30">
        <f t="shared" si="2"/>
        <v>39753679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8950082</v>
      </c>
      <c r="D38" s="33">
        <f aca="true" t="shared" si="3" ref="D38:L38">+D17+D27+D36</f>
        <v>-12511149</v>
      </c>
      <c r="E38" s="34">
        <f t="shared" si="3"/>
        <v>-2287637665</v>
      </c>
      <c r="F38" s="35">
        <f t="shared" si="3"/>
        <v>-2097874939</v>
      </c>
      <c r="G38" s="33">
        <f t="shared" si="3"/>
        <v>-2137416294</v>
      </c>
      <c r="H38" s="34">
        <f t="shared" si="3"/>
        <v>-2137416294</v>
      </c>
      <c r="I38" s="36">
        <f t="shared" si="3"/>
        <v>-2723641137</v>
      </c>
      <c r="J38" s="37">
        <f t="shared" si="3"/>
        <v>-2478023092</v>
      </c>
      <c r="K38" s="33">
        <f t="shared" si="3"/>
        <v>-2433824293</v>
      </c>
      <c r="L38" s="34">
        <f t="shared" si="3"/>
        <v>-2585250810</v>
      </c>
    </row>
    <row r="39" spans="1:12" ht="12.75">
      <c r="A39" s="24" t="s">
        <v>47</v>
      </c>
      <c r="B39" s="18" t="s">
        <v>48</v>
      </c>
      <c r="C39" s="33">
        <v>-33240</v>
      </c>
      <c r="D39" s="33">
        <v>8916845</v>
      </c>
      <c r="E39" s="34">
        <v>-519920345</v>
      </c>
      <c r="F39" s="35">
        <v>0</v>
      </c>
      <c r="G39" s="33">
        <v>0</v>
      </c>
      <c r="H39" s="34">
        <v>0</v>
      </c>
      <c r="I39" s="36">
        <v>3358095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8916842</v>
      </c>
      <c r="D40" s="45">
        <f aca="true" t="shared" si="4" ref="D40:L40">+D38+D39</f>
        <v>-3594304</v>
      </c>
      <c r="E40" s="46">
        <f t="shared" si="4"/>
        <v>-2807558010</v>
      </c>
      <c r="F40" s="47">
        <f t="shared" si="4"/>
        <v>-2097874939</v>
      </c>
      <c r="G40" s="45">
        <f t="shared" si="4"/>
        <v>-2137416294</v>
      </c>
      <c r="H40" s="46">
        <f t="shared" si="4"/>
        <v>-2137416294</v>
      </c>
      <c r="I40" s="48">
        <f t="shared" si="4"/>
        <v>-2720283042</v>
      </c>
      <c r="J40" s="49">
        <f t="shared" si="4"/>
        <v>-2478023092</v>
      </c>
      <c r="K40" s="45">
        <f t="shared" si="4"/>
        <v>-2433824293</v>
      </c>
      <c r="L40" s="46">
        <f t="shared" si="4"/>
        <v>-2585250810</v>
      </c>
    </row>
    <row r="41" spans="1:12" ht="12.75">
      <c r="A41" s="5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192377188</v>
      </c>
      <c r="D6" s="19">
        <v>205159342</v>
      </c>
      <c r="E6" s="20">
        <v>0</v>
      </c>
      <c r="F6" s="21">
        <v>166206820</v>
      </c>
      <c r="G6" s="19">
        <v>167128440</v>
      </c>
      <c r="H6" s="20">
        <v>167128440</v>
      </c>
      <c r="I6" s="22">
        <v>3344469302</v>
      </c>
      <c r="J6" s="23">
        <v>168019835</v>
      </c>
      <c r="K6" s="19">
        <v>175967149</v>
      </c>
      <c r="L6" s="20">
        <v>184371660</v>
      </c>
    </row>
    <row r="7" spans="1:12" ht="12.75">
      <c r="A7" s="24" t="s">
        <v>21</v>
      </c>
      <c r="B7" s="18"/>
      <c r="C7" s="19">
        <v>726375064</v>
      </c>
      <c r="D7" s="19">
        <v>802128594</v>
      </c>
      <c r="E7" s="20">
        <v>0</v>
      </c>
      <c r="F7" s="21">
        <v>309612850</v>
      </c>
      <c r="G7" s="19">
        <v>324634886</v>
      </c>
      <c r="H7" s="20">
        <v>324634886</v>
      </c>
      <c r="I7" s="22">
        <v>0</v>
      </c>
      <c r="J7" s="23">
        <v>367265574</v>
      </c>
      <c r="K7" s="19">
        <v>388996242</v>
      </c>
      <c r="L7" s="20">
        <v>412079490</v>
      </c>
    </row>
    <row r="8" spans="1:12" ht="12.75">
      <c r="A8" s="24" t="s">
        <v>22</v>
      </c>
      <c r="B8" s="18"/>
      <c r="C8" s="19">
        <v>101954812</v>
      </c>
      <c r="D8" s="19">
        <v>98252130</v>
      </c>
      <c r="E8" s="20">
        <v>0</v>
      </c>
      <c r="F8" s="21">
        <v>65761966</v>
      </c>
      <c r="G8" s="19">
        <v>47504458</v>
      </c>
      <c r="H8" s="20">
        <v>47504458</v>
      </c>
      <c r="I8" s="22">
        <v>0</v>
      </c>
      <c r="J8" s="23">
        <v>104824038</v>
      </c>
      <c r="K8" s="19">
        <v>155691523</v>
      </c>
      <c r="L8" s="20">
        <v>168822002</v>
      </c>
    </row>
    <row r="9" spans="1:12" ht="12.75">
      <c r="A9" s="24" t="s">
        <v>23</v>
      </c>
      <c r="B9" s="18" t="s">
        <v>24</v>
      </c>
      <c r="C9" s="19">
        <v>300739970</v>
      </c>
      <c r="D9" s="19">
        <v>350854332</v>
      </c>
      <c r="E9" s="20">
        <v>0</v>
      </c>
      <c r="F9" s="21">
        <v>473230342</v>
      </c>
      <c r="G9" s="19">
        <v>485000155</v>
      </c>
      <c r="H9" s="20">
        <v>485000155</v>
      </c>
      <c r="I9" s="22">
        <v>16207</v>
      </c>
      <c r="J9" s="23">
        <v>605342063</v>
      </c>
      <c r="K9" s="19">
        <v>582686002</v>
      </c>
      <c r="L9" s="20">
        <v>565614730</v>
      </c>
    </row>
    <row r="10" spans="1:12" ht="12.75">
      <c r="A10" s="24" t="s">
        <v>25</v>
      </c>
      <c r="B10" s="18" t="s">
        <v>24</v>
      </c>
      <c r="C10" s="19">
        <v>142957360</v>
      </c>
      <c r="D10" s="19">
        <v>199936388</v>
      </c>
      <c r="E10" s="20">
        <v>0</v>
      </c>
      <c r="F10" s="21">
        <v>175957898</v>
      </c>
      <c r="G10" s="19">
        <v>136179883</v>
      </c>
      <c r="H10" s="20">
        <v>136179883</v>
      </c>
      <c r="I10" s="22">
        <v>0</v>
      </c>
      <c r="J10" s="23">
        <v>62228891</v>
      </c>
      <c r="K10" s="19">
        <v>55111851</v>
      </c>
      <c r="L10" s="20">
        <v>57017451</v>
      </c>
    </row>
    <row r="11" spans="1:12" ht="12.75">
      <c r="A11" s="24" t="s">
        <v>26</v>
      </c>
      <c r="B11" s="18"/>
      <c r="C11" s="19">
        <v>30704018</v>
      </c>
      <c r="D11" s="19">
        <v>41460073</v>
      </c>
      <c r="E11" s="20">
        <v>0</v>
      </c>
      <c r="F11" s="21">
        <v>2532785</v>
      </c>
      <c r="G11" s="19">
        <v>5489286</v>
      </c>
      <c r="H11" s="20">
        <v>5489286</v>
      </c>
      <c r="I11" s="22">
        <v>0</v>
      </c>
      <c r="J11" s="23">
        <v>2673123</v>
      </c>
      <c r="K11" s="19">
        <v>2820142</v>
      </c>
      <c r="L11" s="20">
        <v>2989351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-1165853963</v>
      </c>
      <c r="D14" s="19">
        <v>-1280714544</v>
      </c>
      <c r="E14" s="20">
        <v>0</v>
      </c>
      <c r="F14" s="21">
        <v>-1692591753</v>
      </c>
      <c r="G14" s="19">
        <v>-1635871107</v>
      </c>
      <c r="H14" s="20">
        <v>-1635871107</v>
      </c>
      <c r="I14" s="22">
        <v>-1568574612</v>
      </c>
      <c r="J14" s="23">
        <v>-1929535684</v>
      </c>
      <c r="K14" s="19">
        <v>-2037228848</v>
      </c>
      <c r="L14" s="20">
        <v>-2110652798</v>
      </c>
    </row>
    <row r="15" spans="1:12" ht="12.75">
      <c r="A15" s="24" t="s">
        <v>30</v>
      </c>
      <c r="B15" s="18"/>
      <c r="C15" s="19">
        <v>-47174985</v>
      </c>
      <c r="D15" s="19">
        <v>-42810558</v>
      </c>
      <c r="E15" s="20">
        <v>0</v>
      </c>
      <c r="F15" s="21">
        <v>-32340016</v>
      </c>
      <c r="G15" s="19">
        <v>-32340016</v>
      </c>
      <c r="H15" s="20">
        <v>-32340016</v>
      </c>
      <c r="I15" s="22">
        <v>-42264368</v>
      </c>
      <c r="J15" s="23">
        <v>-36143780</v>
      </c>
      <c r="K15" s="19">
        <v>-33815623</v>
      </c>
      <c r="L15" s="20">
        <v>-34259574</v>
      </c>
    </row>
    <row r="16" spans="1:12" ht="12.75">
      <c r="A16" s="24" t="s">
        <v>31</v>
      </c>
      <c r="B16" s="18" t="s">
        <v>24</v>
      </c>
      <c r="C16" s="19">
        <v>-2971833</v>
      </c>
      <c r="D16" s="19">
        <v>-121750</v>
      </c>
      <c r="E16" s="20">
        <v>0</v>
      </c>
      <c r="F16" s="21">
        <v>-212000</v>
      </c>
      <c r="G16" s="19">
        <v>-63914471</v>
      </c>
      <c r="H16" s="20">
        <v>-63914471</v>
      </c>
      <c r="I16" s="22">
        <v>-65525472</v>
      </c>
      <c r="J16" s="23">
        <v>-69450380</v>
      </c>
      <c r="K16" s="19">
        <v>-91968426</v>
      </c>
      <c r="L16" s="20">
        <v>-100716125</v>
      </c>
    </row>
    <row r="17" spans="1:12" ht="12.75">
      <c r="A17" s="25" t="s">
        <v>32</v>
      </c>
      <c r="B17" s="26"/>
      <c r="C17" s="27">
        <f>SUM(C6:C16)</f>
        <v>279107631</v>
      </c>
      <c r="D17" s="27">
        <f aca="true" t="shared" si="0" ref="D17:L17">SUM(D6:D16)</f>
        <v>374144007</v>
      </c>
      <c r="E17" s="28">
        <f t="shared" si="0"/>
        <v>0</v>
      </c>
      <c r="F17" s="29">
        <f t="shared" si="0"/>
        <v>-531841108</v>
      </c>
      <c r="G17" s="27">
        <f t="shared" si="0"/>
        <v>-566188486</v>
      </c>
      <c r="H17" s="30">
        <f t="shared" si="0"/>
        <v>-566188486</v>
      </c>
      <c r="I17" s="29">
        <f t="shared" si="0"/>
        <v>1668121057</v>
      </c>
      <c r="J17" s="31">
        <f t="shared" si="0"/>
        <v>-724776320</v>
      </c>
      <c r="K17" s="27">
        <f t="shared" si="0"/>
        <v>-801739988</v>
      </c>
      <c r="L17" s="28">
        <f t="shared" si="0"/>
        <v>-854733813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40000</v>
      </c>
      <c r="D21" s="19">
        <v>953008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7338</v>
      </c>
      <c r="D23" s="19">
        <v>185902</v>
      </c>
      <c r="E23" s="20">
        <v>0</v>
      </c>
      <c r="F23" s="38">
        <v>0</v>
      </c>
      <c r="G23" s="39">
        <v>0</v>
      </c>
      <c r="H23" s="40">
        <v>0</v>
      </c>
      <c r="I23" s="22">
        <v>1221600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-210588022</v>
      </c>
      <c r="D26" s="19">
        <v>-212163796</v>
      </c>
      <c r="E26" s="20">
        <v>0</v>
      </c>
      <c r="F26" s="21">
        <v>-429107665</v>
      </c>
      <c r="G26" s="19">
        <v>-334001202</v>
      </c>
      <c r="H26" s="20">
        <v>-334001202</v>
      </c>
      <c r="I26" s="22">
        <v>223286879</v>
      </c>
      <c r="J26" s="23">
        <v>-344772281</v>
      </c>
      <c r="K26" s="19">
        <v>-383913922</v>
      </c>
      <c r="L26" s="20">
        <v>-353039514</v>
      </c>
    </row>
    <row r="27" spans="1:12" ht="12.75">
      <c r="A27" s="25" t="s">
        <v>39</v>
      </c>
      <c r="B27" s="26"/>
      <c r="C27" s="27">
        <f>SUM(C21:C26)</f>
        <v>-210540684</v>
      </c>
      <c r="D27" s="27">
        <f aca="true" t="shared" si="1" ref="D27:L27">SUM(D21:D26)</f>
        <v>-211024886</v>
      </c>
      <c r="E27" s="28">
        <f t="shared" si="1"/>
        <v>0</v>
      </c>
      <c r="F27" s="29">
        <f t="shared" si="1"/>
        <v>-429107665</v>
      </c>
      <c r="G27" s="27">
        <f t="shared" si="1"/>
        <v>-334001202</v>
      </c>
      <c r="H27" s="28">
        <f t="shared" si="1"/>
        <v>-334001202</v>
      </c>
      <c r="I27" s="30">
        <f t="shared" si="1"/>
        <v>224508479</v>
      </c>
      <c r="J27" s="31">
        <f t="shared" si="1"/>
        <v>-344772281</v>
      </c>
      <c r="K27" s="27">
        <f t="shared" si="1"/>
        <v>-383913922</v>
      </c>
      <c r="L27" s="28">
        <f t="shared" si="1"/>
        <v>-353039514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-1826522</v>
      </c>
      <c r="D33" s="19">
        <v>3062621</v>
      </c>
      <c r="E33" s="20">
        <v>0</v>
      </c>
      <c r="F33" s="21">
        <v>0</v>
      </c>
      <c r="G33" s="39">
        <v>0</v>
      </c>
      <c r="H33" s="40">
        <v>0</v>
      </c>
      <c r="I33" s="42">
        <v>1203454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-47298303</v>
      </c>
      <c r="D35" s="19">
        <v>-26063635</v>
      </c>
      <c r="E35" s="20">
        <v>0</v>
      </c>
      <c r="F35" s="21">
        <v>0</v>
      </c>
      <c r="G35" s="19">
        <v>0</v>
      </c>
      <c r="H35" s="20">
        <v>0</v>
      </c>
      <c r="I35" s="22">
        <v>20387444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-49124825</v>
      </c>
      <c r="D36" s="27">
        <f aca="true" t="shared" si="2" ref="D36:L36">SUM(D31:D35)</f>
        <v>-23001014</v>
      </c>
      <c r="E36" s="28">
        <f t="shared" si="2"/>
        <v>0</v>
      </c>
      <c r="F36" s="29">
        <f t="shared" si="2"/>
        <v>0</v>
      </c>
      <c r="G36" s="27">
        <f t="shared" si="2"/>
        <v>0</v>
      </c>
      <c r="H36" s="28">
        <f t="shared" si="2"/>
        <v>0</v>
      </c>
      <c r="I36" s="30">
        <f t="shared" si="2"/>
        <v>21590898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19442122</v>
      </c>
      <c r="D38" s="33">
        <f aca="true" t="shared" si="3" ref="D38:L38">+D17+D27+D36</f>
        <v>140118107</v>
      </c>
      <c r="E38" s="34">
        <f t="shared" si="3"/>
        <v>0</v>
      </c>
      <c r="F38" s="35">
        <f t="shared" si="3"/>
        <v>-960948773</v>
      </c>
      <c r="G38" s="33">
        <f t="shared" si="3"/>
        <v>-900189688</v>
      </c>
      <c r="H38" s="34">
        <f t="shared" si="3"/>
        <v>-900189688</v>
      </c>
      <c r="I38" s="36">
        <f t="shared" si="3"/>
        <v>1914220434</v>
      </c>
      <c r="J38" s="37">
        <f t="shared" si="3"/>
        <v>-1069548601</v>
      </c>
      <c r="K38" s="33">
        <f t="shared" si="3"/>
        <v>-1185653910</v>
      </c>
      <c r="L38" s="34">
        <f t="shared" si="3"/>
        <v>-1207773327</v>
      </c>
    </row>
    <row r="39" spans="1:12" ht="12.75">
      <c r="A39" s="24" t="s">
        <v>47</v>
      </c>
      <c r="B39" s="18" t="s">
        <v>48</v>
      </c>
      <c r="C39" s="33">
        <v>345880536</v>
      </c>
      <c r="D39" s="33">
        <v>365322659</v>
      </c>
      <c r="E39" s="34">
        <v>0</v>
      </c>
      <c r="F39" s="35">
        <v>0</v>
      </c>
      <c r="G39" s="33">
        <v>0</v>
      </c>
      <c r="H39" s="34">
        <v>0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365322658</v>
      </c>
      <c r="D40" s="45">
        <f aca="true" t="shared" si="4" ref="D40:L40">+D38+D39</f>
        <v>505440766</v>
      </c>
      <c r="E40" s="46">
        <f t="shared" si="4"/>
        <v>0</v>
      </c>
      <c r="F40" s="47">
        <f t="shared" si="4"/>
        <v>-960948773</v>
      </c>
      <c r="G40" s="45">
        <f t="shared" si="4"/>
        <v>-900189688</v>
      </c>
      <c r="H40" s="46">
        <f t="shared" si="4"/>
        <v>-900189688</v>
      </c>
      <c r="I40" s="48">
        <f t="shared" si="4"/>
        <v>1914220434</v>
      </c>
      <c r="J40" s="49">
        <f t="shared" si="4"/>
        <v>-1069548601</v>
      </c>
      <c r="K40" s="45">
        <f t="shared" si="4"/>
        <v>-1185653910</v>
      </c>
      <c r="L40" s="46">
        <f t="shared" si="4"/>
        <v>-1207773327</v>
      </c>
    </row>
    <row r="41" spans="1:12" ht="12.75">
      <c r="A41" s="5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409488526</v>
      </c>
      <c r="D6" s="19">
        <v>405896943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2601219256</v>
      </c>
      <c r="D7" s="19">
        <v>2688903490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474286812</v>
      </c>
      <c r="D8" s="19">
        <v>313756394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687118839</v>
      </c>
      <c r="D9" s="19">
        <v>710931192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175149198</v>
      </c>
      <c r="D10" s="19">
        <v>170908781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23134709</v>
      </c>
      <c r="D11" s="19">
        <v>13581187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3025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-4158873640</v>
      </c>
      <c r="D14" s="19">
        <v>-4115945233</v>
      </c>
      <c r="E14" s="20">
        <v>-4327006607</v>
      </c>
      <c r="F14" s="21">
        <v>-4098634239</v>
      </c>
      <c r="G14" s="19">
        <v>-4156451047</v>
      </c>
      <c r="H14" s="20">
        <v>-4156451047</v>
      </c>
      <c r="I14" s="22">
        <v>-4378396116</v>
      </c>
      <c r="J14" s="23">
        <v>-4321476778</v>
      </c>
      <c r="K14" s="19">
        <v>-4393319120</v>
      </c>
      <c r="L14" s="20">
        <v>-4579592503</v>
      </c>
    </row>
    <row r="15" spans="1:12" ht="12.75">
      <c r="A15" s="24" t="s">
        <v>30</v>
      </c>
      <c r="B15" s="18"/>
      <c r="C15" s="19">
        <v>-24278138</v>
      </c>
      <c r="D15" s="19">
        <v>-64822058</v>
      </c>
      <c r="E15" s="20">
        <v>-133381635</v>
      </c>
      <c r="F15" s="21">
        <v>-4326091</v>
      </c>
      <c r="G15" s="19">
        <v>-4326091</v>
      </c>
      <c r="H15" s="20">
        <v>-4326091</v>
      </c>
      <c r="I15" s="22">
        <v>-365978876</v>
      </c>
      <c r="J15" s="23">
        <v>-19011065</v>
      </c>
      <c r="K15" s="19">
        <v>-19961618</v>
      </c>
      <c r="L15" s="20">
        <v>-20959699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-16000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187248587</v>
      </c>
      <c r="D17" s="27">
        <f aca="true" t="shared" si="0" ref="D17:L17">SUM(D6:D16)</f>
        <v>123210696</v>
      </c>
      <c r="E17" s="28">
        <f t="shared" si="0"/>
        <v>-4460388242</v>
      </c>
      <c r="F17" s="29">
        <f t="shared" si="0"/>
        <v>-4102960330</v>
      </c>
      <c r="G17" s="27">
        <f t="shared" si="0"/>
        <v>-4160777138</v>
      </c>
      <c r="H17" s="30">
        <f t="shared" si="0"/>
        <v>-4160777138</v>
      </c>
      <c r="I17" s="29">
        <f t="shared" si="0"/>
        <v>-4744390992</v>
      </c>
      <c r="J17" s="31">
        <f t="shared" si="0"/>
        <v>-4340487843</v>
      </c>
      <c r="K17" s="27">
        <f t="shared" si="0"/>
        <v>-4413280738</v>
      </c>
      <c r="L17" s="28">
        <f t="shared" si="0"/>
        <v>-4600552202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9482913</v>
      </c>
      <c r="D21" s="19">
        <v>9574374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-18919</v>
      </c>
      <c r="F24" s="21">
        <v>18919</v>
      </c>
      <c r="G24" s="19">
        <v>0</v>
      </c>
      <c r="H24" s="20">
        <v>0</v>
      </c>
      <c r="I24" s="22">
        <v>-2184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-242492508</v>
      </c>
      <c r="D26" s="19">
        <v>-224868721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-233009595</v>
      </c>
      <c r="D27" s="27">
        <f aca="true" t="shared" si="1" ref="D27:L27">SUM(D21:D26)</f>
        <v>-215294347</v>
      </c>
      <c r="E27" s="28">
        <f t="shared" si="1"/>
        <v>-18919</v>
      </c>
      <c r="F27" s="29">
        <f t="shared" si="1"/>
        <v>18919</v>
      </c>
      <c r="G27" s="27">
        <f t="shared" si="1"/>
        <v>0</v>
      </c>
      <c r="H27" s="28">
        <f t="shared" si="1"/>
        <v>0</v>
      </c>
      <c r="I27" s="30">
        <f t="shared" si="1"/>
        <v>-2184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2503737</v>
      </c>
      <c r="D33" s="19">
        <v>2068927</v>
      </c>
      <c r="E33" s="20">
        <v>51309072</v>
      </c>
      <c r="F33" s="21">
        <v>-16805231</v>
      </c>
      <c r="G33" s="39">
        <v>0</v>
      </c>
      <c r="H33" s="40">
        <v>0</v>
      </c>
      <c r="I33" s="42">
        <v>-33285033</v>
      </c>
      <c r="J33" s="23">
        <v>-690077</v>
      </c>
      <c r="K33" s="19">
        <v>676275</v>
      </c>
      <c r="L33" s="20">
        <v>689801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-4268305</v>
      </c>
      <c r="D35" s="19">
        <v>-7018377</v>
      </c>
      <c r="E35" s="20">
        <v>-3162631</v>
      </c>
      <c r="F35" s="21">
        <v>-11570320</v>
      </c>
      <c r="G35" s="19">
        <v>-11570320</v>
      </c>
      <c r="H35" s="20">
        <v>-11570320</v>
      </c>
      <c r="I35" s="22">
        <v>-518701</v>
      </c>
      <c r="J35" s="23">
        <v>-11547179</v>
      </c>
      <c r="K35" s="19">
        <v>-12699588</v>
      </c>
      <c r="L35" s="20">
        <v>-12674189</v>
      </c>
    </row>
    <row r="36" spans="1:12" ht="12.75">
      <c r="A36" s="25" t="s">
        <v>45</v>
      </c>
      <c r="B36" s="26"/>
      <c r="C36" s="27">
        <f>SUM(C31:C35)</f>
        <v>-1764568</v>
      </c>
      <c r="D36" s="27">
        <f aca="true" t="shared" si="2" ref="D36:L36">SUM(D31:D35)</f>
        <v>-4949450</v>
      </c>
      <c r="E36" s="28">
        <f t="shared" si="2"/>
        <v>48146441</v>
      </c>
      <c r="F36" s="29">
        <f t="shared" si="2"/>
        <v>-28375551</v>
      </c>
      <c r="G36" s="27">
        <f t="shared" si="2"/>
        <v>-11570320</v>
      </c>
      <c r="H36" s="28">
        <f t="shared" si="2"/>
        <v>-11570320</v>
      </c>
      <c r="I36" s="30">
        <f t="shared" si="2"/>
        <v>-33803734</v>
      </c>
      <c r="J36" s="31">
        <f t="shared" si="2"/>
        <v>-12237256</v>
      </c>
      <c r="K36" s="27">
        <f t="shared" si="2"/>
        <v>-12023313</v>
      </c>
      <c r="L36" s="28">
        <f t="shared" si="2"/>
        <v>-11984388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-47525576</v>
      </c>
      <c r="D38" s="33">
        <f aca="true" t="shared" si="3" ref="D38:L38">+D17+D27+D36</f>
        <v>-97033101</v>
      </c>
      <c r="E38" s="34">
        <f t="shared" si="3"/>
        <v>-4412260720</v>
      </c>
      <c r="F38" s="35">
        <f t="shared" si="3"/>
        <v>-4131316962</v>
      </c>
      <c r="G38" s="33">
        <f t="shared" si="3"/>
        <v>-4172347458</v>
      </c>
      <c r="H38" s="34">
        <f t="shared" si="3"/>
        <v>-4172347458</v>
      </c>
      <c r="I38" s="36">
        <f t="shared" si="3"/>
        <v>-4778196910</v>
      </c>
      <c r="J38" s="37">
        <f t="shared" si="3"/>
        <v>-4352725099</v>
      </c>
      <c r="K38" s="33">
        <f t="shared" si="3"/>
        <v>-4425304051</v>
      </c>
      <c r="L38" s="34">
        <f t="shared" si="3"/>
        <v>-4612536590</v>
      </c>
    </row>
    <row r="39" spans="1:12" ht="12.75">
      <c r="A39" s="24" t="s">
        <v>47</v>
      </c>
      <c r="B39" s="18" t="s">
        <v>48</v>
      </c>
      <c r="C39" s="33">
        <v>124787948</v>
      </c>
      <c r="D39" s="33">
        <v>77262372</v>
      </c>
      <c r="E39" s="34">
        <v>-20805747</v>
      </c>
      <c r="F39" s="35">
        <v>-31692087</v>
      </c>
      <c r="G39" s="33">
        <v>-31692087</v>
      </c>
      <c r="H39" s="34">
        <v>-31692087</v>
      </c>
      <c r="I39" s="36">
        <v>0</v>
      </c>
      <c r="J39" s="37">
        <v>321549878</v>
      </c>
      <c r="K39" s="33">
        <v>40446513</v>
      </c>
      <c r="L39" s="34">
        <v>8939542</v>
      </c>
    </row>
    <row r="40" spans="1:12" ht="12.75">
      <c r="A40" s="43" t="s">
        <v>49</v>
      </c>
      <c r="B40" s="44" t="s">
        <v>48</v>
      </c>
      <c r="C40" s="45">
        <f>+C38+C39</f>
        <v>77262372</v>
      </c>
      <c r="D40" s="45">
        <f aca="true" t="shared" si="4" ref="D40:L40">+D38+D39</f>
        <v>-19770729</v>
      </c>
      <c r="E40" s="46">
        <f t="shared" si="4"/>
        <v>-4433066467</v>
      </c>
      <c r="F40" s="47">
        <f t="shared" si="4"/>
        <v>-4163009049</v>
      </c>
      <c r="G40" s="45">
        <f t="shared" si="4"/>
        <v>-4204039545</v>
      </c>
      <c r="H40" s="46">
        <f t="shared" si="4"/>
        <v>-4204039545</v>
      </c>
      <c r="I40" s="48">
        <f t="shared" si="4"/>
        <v>-4778196910</v>
      </c>
      <c r="J40" s="49">
        <f t="shared" si="4"/>
        <v>-4031175221</v>
      </c>
      <c r="K40" s="45">
        <f t="shared" si="4"/>
        <v>-4384857538</v>
      </c>
      <c r="L40" s="46">
        <f t="shared" si="4"/>
        <v>-4603597048</v>
      </c>
    </row>
    <row r="41" spans="1:12" ht="12.75">
      <c r="A41" s="5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438294368</v>
      </c>
      <c r="D6" s="19">
        <v>468861894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1530682686</v>
      </c>
      <c r="D7" s="19">
        <v>1454791991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177072074</v>
      </c>
      <c r="D8" s="19">
        <v>124454472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0</v>
      </c>
      <c r="K8" s="19">
        <v>0</v>
      </c>
      <c r="L8" s="20">
        <v>0</v>
      </c>
    </row>
    <row r="9" spans="1:12" ht="12.75">
      <c r="A9" s="24" t="s">
        <v>23</v>
      </c>
      <c r="B9" s="18" t="s">
        <v>24</v>
      </c>
      <c r="C9" s="19">
        <v>273032015</v>
      </c>
      <c r="D9" s="19">
        <v>299180998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164480617</v>
      </c>
      <c r="D10" s="19">
        <v>136988260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32382431</v>
      </c>
      <c r="D11" s="19">
        <v>44164103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20325</v>
      </c>
      <c r="D12" s="19">
        <v>20925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-2201295367</v>
      </c>
      <c r="D14" s="19">
        <v>-2212573916</v>
      </c>
      <c r="E14" s="20">
        <v>-2182289439</v>
      </c>
      <c r="F14" s="21">
        <v>-2253719611</v>
      </c>
      <c r="G14" s="19">
        <v>-2317748608</v>
      </c>
      <c r="H14" s="20">
        <v>-2317748608</v>
      </c>
      <c r="I14" s="22">
        <v>-1911001439</v>
      </c>
      <c r="J14" s="23">
        <v>-2502800081</v>
      </c>
      <c r="K14" s="19">
        <v>-2668150754</v>
      </c>
      <c r="L14" s="20">
        <v>-2812535833</v>
      </c>
    </row>
    <row r="15" spans="1:12" ht="12.75">
      <c r="A15" s="24" t="s">
        <v>30</v>
      </c>
      <c r="B15" s="18"/>
      <c r="C15" s="19">
        <v>-39232014</v>
      </c>
      <c r="D15" s="19">
        <v>-52697212</v>
      </c>
      <c r="E15" s="20">
        <v>-80995940</v>
      </c>
      <c r="F15" s="21">
        <v>-45983966</v>
      </c>
      <c r="G15" s="19">
        <v>-59297819</v>
      </c>
      <c r="H15" s="20">
        <v>-59297819</v>
      </c>
      <c r="I15" s="22">
        <v>-32014153</v>
      </c>
      <c r="J15" s="23">
        <v>-50423081</v>
      </c>
      <c r="K15" s="19">
        <v>-47371086</v>
      </c>
      <c r="L15" s="20">
        <v>-44744328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0</v>
      </c>
      <c r="F16" s="21">
        <v>0</v>
      </c>
      <c r="G16" s="19">
        <v>0</v>
      </c>
      <c r="H16" s="20">
        <v>0</v>
      </c>
      <c r="I16" s="22">
        <v>0</v>
      </c>
      <c r="J16" s="23">
        <v>0</v>
      </c>
      <c r="K16" s="19">
        <v>0</v>
      </c>
      <c r="L16" s="20">
        <v>0</v>
      </c>
    </row>
    <row r="17" spans="1:12" ht="12.75">
      <c r="A17" s="25" t="s">
        <v>32</v>
      </c>
      <c r="B17" s="26"/>
      <c r="C17" s="27">
        <f>SUM(C6:C16)</f>
        <v>375437135</v>
      </c>
      <c r="D17" s="27">
        <f aca="true" t="shared" si="0" ref="D17:L17">SUM(D6:D16)</f>
        <v>263191515</v>
      </c>
      <c r="E17" s="28">
        <f t="shared" si="0"/>
        <v>-2263285379</v>
      </c>
      <c r="F17" s="29">
        <f t="shared" si="0"/>
        <v>-2299703577</v>
      </c>
      <c r="G17" s="27">
        <f t="shared" si="0"/>
        <v>-2377046427</v>
      </c>
      <c r="H17" s="30">
        <f t="shared" si="0"/>
        <v>-2377046427</v>
      </c>
      <c r="I17" s="29">
        <f t="shared" si="0"/>
        <v>-1943015592</v>
      </c>
      <c r="J17" s="31">
        <f t="shared" si="0"/>
        <v>-2553223162</v>
      </c>
      <c r="K17" s="27">
        <f t="shared" si="0"/>
        <v>-2715521840</v>
      </c>
      <c r="L17" s="28">
        <f t="shared" si="0"/>
        <v>-2857280161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41530</v>
      </c>
      <c r="D23" s="19">
        <v>0</v>
      </c>
      <c r="E23" s="20">
        <v>6570</v>
      </c>
      <c r="F23" s="38">
        <v>-6570</v>
      </c>
      <c r="G23" s="39">
        <v>0</v>
      </c>
      <c r="H23" s="40">
        <v>0</v>
      </c>
      <c r="I23" s="22">
        <v>2970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78821725</v>
      </c>
      <c r="F24" s="21">
        <v>-78821725</v>
      </c>
      <c r="G24" s="19">
        <v>0</v>
      </c>
      <c r="H24" s="20">
        <v>0</v>
      </c>
      <c r="I24" s="22">
        <v>-44573246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-470690064</v>
      </c>
      <c r="D26" s="19">
        <v>-240246535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-470648534</v>
      </c>
      <c r="D27" s="27">
        <f aca="true" t="shared" si="1" ref="D27:L27">SUM(D21:D26)</f>
        <v>-240246535</v>
      </c>
      <c r="E27" s="28">
        <f t="shared" si="1"/>
        <v>78828295</v>
      </c>
      <c r="F27" s="29">
        <f t="shared" si="1"/>
        <v>-78828295</v>
      </c>
      <c r="G27" s="27">
        <f t="shared" si="1"/>
        <v>0</v>
      </c>
      <c r="H27" s="28">
        <f t="shared" si="1"/>
        <v>0</v>
      </c>
      <c r="I27" s="30">
        <f t="shared" si="1"/>
        <v>-44570276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38446166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1034003</v>
      </c>
      <c r="F33" s="21">
        <v>-1034003</v>
      </c>
      <c r="G33" s="39">
        <v>0</v>
      </c>
      <c r="H33" s="40">
        <v>0</v>
      </c>
      <c r="I33" s="42">
        <v>654537</v>
      </c>
      <c r="J33" s="23">
        <v>67907792</v>
      </c>
      <c r="K33" s="19">
        <v>339539</v>
      </c>
      <c r="L33" s="20">
        <v>341236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-41839656</v>
      </c>
      <c r="D35" s="19">
        <v>-45487289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-34809261</v>
      </c>
      <c r="K35" s="19">
        <v>-36172971</v>
      </c>
      <c r="L35" s="20">
        <v>-30112356</v>
      </c>
    </row>
    <row r="36" spans="1:12" ht="12.75">
      <c r="A36" s="25" t="s">
        <v>45</v>
      </c>
      <c r="B36" s="26"/>
      <c r="C36" s="27">
        <f>SUM(C31:C35)</f>
        <v>-3393490</v>
      </c>
      <c r="D36" s="27">
        <f aca="true" t="shared" si="2" ref="D36:L36">SUM(D31:D35)</f>
        <v>-45487289</v>
      </c>
      <c r="E36" s="28">
        <f t="shared" si="2"/>
        <v>1034003</v>
      </c>
      <c r="F36" s="29">
        <f t="shared" si="2"/>
        <v>-1034003</v>
      </c>
      <c r="G36" s="27">
        <f t="shared" si="2"/>
        <v>0</v>
      </c>
      <c r="H36" s="28">
        <f t="shared" si="2"/>
        <v>0</v>
      </c>
      <c r="I36" s="30">
        <f t="shared" si="2"/>
        <v>654537</v>
      </c>
      <c r="J36" s="31">
        <f t="shared" si="2"/>
        <v>33098531</v>
      </c>
      <c r="K36" s="27">
        <f t="shared" si="2"/>
        <v>-35833432</v>
      </c>
      <c r="L36" s="28">
        <f t="shared" si="2"/>
        <v>-29771120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-98604889</v>
      </c>
      <c r="D38" s="33">
        <f aca="true" t="shared" si="3" ref="D38:L38">+D17+D27+D36</f>
        <v>-22542309</v>
      </c>
      <c r="E38" s="34">
        <f t="shared" si="3"/>
        <v>-2183423081</v>
      </c>
      <c r="F38" s="35">
        <f t="shared" si="3"/>
        <v>-2379565875</v>
      </c>
      <c r="G38" s="33">
        <f t="shared" si="3"/>
        <v>-2377046427</v>
      </c>
      <c r="H38" s="34">
        <f t="shared" si="3"/>
        <v>-2377046427</v>
      </c>
      <c r="I38" s="36">
        <f t="shared" si="3"/>
        <v>-1986931331</v>
      </c>
      <c r="J38" s="37">
        <f t="shared" si="3"/>
        <v>-2520124631</v>
      </c>
      <c r="K38" s="33">
        <f t="shared" si="3"/>
        <v>-2751355272</v>
      </c>
      <c r="L38" s="34">
        <f t="shared" si="3"/>
        <v>-2887051281</v>
      </c>
    </row>
    <row r="39" spans="1:12" ht="12.75">
      <c r="A39" s="24" t="s">
        <v>47</v>
      </c>
      <c r="B39" s="18" t="s">
        <v>48</v>
      </c>
      <c r="C39" s="33">
        <v>165896535</v>
      </c>
      <c r="D39" s="33">
        <v>67294682</v>
      </c>
      <c r="E39" s="34">
        <v>0</v>
      </c>
      <c r="F39" s="35">
        <v>0</v>
      </c>
      <c r="G39" s="33">
        <v>29045175</v>
      </c>
      <c r="H39" s="34">
        <v>29045175</v>
      </c>
      <c r="I39" s="36">
        <v>0</v>
      </c>
      <c r="J39" s="37">
        <v>431162225</v>
      </c>
      <c r="K39" s="33">
        <v>727633753</v>
      </c>
      <c r="L39" s="34">
        <v>1050397211</v>
      </c>
    </row>
    <row r="40" spans="1:12" ht="12.75">
      <c r="A40" s="43" t="s">
        <v>49</v>
      </c>
      <c r="B40" s="44" t="s">
        <v>48</v>
      </c>
      <c r="C40" s="45">
        <f>+C38+C39</f>
        <v>67291646</v>
      </c>
      <c r="D40" s="45">
        <f aca="true" t="shared" si="4" ref="D40:L40">+D38+D39</f>
        <v>44752373</v>
      </c>
      <c r="E40" s="46">
        <f t="shared" si="4"/>
        <v>-2183423081</v>
      </c>
      <c r="F40" s="47">
        <f t="shared" si="4"/>
        <v>-2379565875</v>
      </c>
      <c r="G40" s="45">
        <f t="shared" si="4"/>
        <v>-2348001252</v>
      </c>
      <c r="H40" s="46">
        <f t="shared" si="4"/>
        <v>-2348001252</v>
      </c>
      <c r="I40" s="48">
        <f t="shared" si="4"/>
        <v>-1986931331</v>
      </c>
      <c r="J40" s="49">
        <f t="shared" si="4"/>
        <v>-2088962406</v>
      </c>
      <c r="K40" s="45">
        <f t="shared" si="4"/>
        <v>-2023721519</v>
      </c>
      <c r="L40" s="46">
        <f t="shared" si="4"/>
        <v>-1836654070</v>
      </c>
    </row>
    <row r="41" spans="1:12" ht="12.75">
      <c r="A41" s="5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761673347</v>
      </c>
      <c r="D6" s="19">
        <v>786191252</v>
      </c>
      <c r="E6" s="20">
        <v>6894711</v>
      </c>
      <c r="F6" s="21">
        <v>855258396</v>
      </c>
      <c r="G6" s="19">
        <v>824007556</v>
      </c>
      <c r="H6" s="20">
        <v>824007556</v>
      </c>
      <c r="I6" s="22">
        <v>1078830772</v>
      </c>
      <c r="J6" s="23">
        <v>1000036673</v>
      </c>
      <c r="K6" s="19">
        <v>1060038873</v>
      </c>
      <c r="L6" s="20">
        <v>1123641206</v>
      </c>
    </row>
    <row r="7" spans="1:12" ht="12.75">
      <c r="A7" s="24" t="s">
        <v>21</v>
      </c>
      <c r="B7" s="18"/>
      <c r="C7" s="19">
        <v>2390157534</v>
      </c>
      <c r="D7" s="19">
        <v>2095348809</v>
      </c>
      <c r="E7" s="20">
        <v>2225267</v>
      </c>
      <c r="F7" s="21">
        <v>2727786327</v>
      </c>
      <c r="G7" s="19">
        <v>2687042353</v>
      </c>
      <c r="H7" s="20">
        <v>2687042353</v>
      </c>
      <c r="I7" s="22">
        <v>1669019942</v>
      </c>
      <c r="J7" s="23">
        <v>2683410878</v>
      </c>
      <c r="K7" s="19">
        <v>3000257245</v>
      </c>
      <c r="L7" s="20">
        <v>3355820352</v>
      </c>
    </row>
    <row r="8" spans="1:12" ht="12.75">
      <c r="A8" s="24" t="s">
        <v>22</v>
      </c>
      <c r="B8" s="18"/>
      <c r="C8" s="19">
        <v>145111511</v>
      </c>
      <c r="D8" s="19">
        <v>93157826</v>
      </c>
      <c r="E8" s="20">
        <v>703161651</v>
      </c>
      <c r="F8" s="21">
        <v>217293542</v>
      </c>
      <c r="G8" s="19">
        <v>169099517</v>
      </c>
      <c r="H8" s="20">
        <v>169099517</v>
      </c>
      <c r="I8" s="22">
        <v>5067549009</v>
      </c>
      <c r="J8" s="23">
        <v>112020280</v>
      </c>
      <c r="K8" s="19">
        <v>118751760</v>
      </c>
      <c r="L8" s="20">
        <v>125888474</v>
      </c>
    </row>
    <row r="9" spans="1:12" ht="12.75">
      <c r="A9" s="24" t="s">
        <v>23</v>
      </c>
      <c r="B9" s="18" t="s">
        <v>24</v>
      </c>
      <c r="C9" s="19">
        <v>466155847</v>
      </c>
      <c r="D9" s="19">
        <v>497277040</v>
      </c>
      <c r="E9" s="20">
        <v>0</v>
      </c>
      <c r="F9" s="21">
        <v>651016300</v>
      </c>
      <c r="G9" s="19">
        <v>683764211</v>
      </c>
      <c r="H9" s="20">
        <v>683764211</v>
      </c>
      <c r="I9" s="22">
        <v>630011974</v>
      </c>
      <c r="J9" s="23">
        <v>674085151</v>
      </c>
      <c r="K9" s="19">
        <v>938896653</v>
      </c>
      <c r="L9" s="20">
        <v>798262247</v>
      </c>
    </row>
    <row r="10" spans="1:12" ht="12.75">
      <c r="A10" s="24" t="s">
        <v>25</v>
      </c>
      <c r="B10" s="18" t="s">
        <v>24</v>
      </c>
      <c r="C10" s="19">
        <v>303484251</v>
      </c>
      <c r="D10" s="19">
        <v>436141394</v>
      </c>
      <c r="E10" s="20">
        <v>1412308</v>
      </c>
      <c r="F10" s="21">
        <v>426004001</v>
      </c>
      <c r="G10" s="19">
        <v>424559255</v>
      </c>
      <c r="H10" s="20">
        <v>424559255</v>
      </c>
      <c r="I10" s="22">
        <v>739071893</v>
      </c>
      <c r="J10" s="23">
        <v>439342399</v>
      </c>
      <c r="K10" s="19">
        <v>446236282</v>
      </c>
      <c r="L10" s="20">
        <v>473589341</v>
      </c>
    </row>
    <row r="11" spans="1:12" ht="12.75">
      <c r="A11" s="24" t="s">
        <v>26</v>
      </c>
      <c r="B11" s="18"/>
      <c r="C11" s="19">
        <v>128648442</v>
      </c>
      <c r="D11" s="19">
        <v>146908559</v>
      </c>
      <c r="E11" s="20">
        <v>107298325</v>
      </c>
      <c r="F11" s="21">
        <v>107268614</v>
      </c>
      <c r="G11" s="19">
        <v>164512125</v>
      </c>
      <c r="H11" s="20">
        <v>164512125</v>
      </c>
      <c r="I11" s="22">
        <v>107073076</v>
      </c>
      <c r="J11" s="23">
        <v>126175060</v>
      </c>
      <c r="K11" s="19">
        <v>133603492</v>
      </c>
      <c r="L11" s="20">
        <v>141470723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-3534617478</v>
      </c>
      <c r="D14" s="19">
        <v>-3593180834</v>
      </c>
      <c r="E14" s="20">
        <v>-402928124</v>
      </c>
      <c r="F14" s="21">
        <v>-4242286226</v>
      </c>
      <c r="G14" s="19">
        <v>-4237483624</v>
      </c>
      <c r="H14" s="20">
        <v>-4237483624</v>
      </c>
      <c r="I14" s="22">
        <v>-5292956256</v>
      </c>
      <c r="J14" s="23">
        <v>-4631508260</v>
      </c>
      <c r="K14" s="19">
        <v>-5030495053</v>
      </c>
      <c r="L14" s="20">
        <v>-5512617154</v>
      </c>
    </row>
    <row r="15" spans="1:12" ht="12.75">
      <c r="A15" s="24" t="s">
        <v>30</v>
      </c>
      <c r="B15" s="18"/>
      <c r="C15" s="19">
        <v>-75071683</v>
      </c>
      <c r="D15" s="19">
        <v>-68463041</v>
      </c>
      <c r="E15" s="20">
        <v>-2230386</v>
      </c>
      <c r="F15" s="21">
        <v>-50672170</v>
      </c>
      <c r="G15" s="19">
        <v>-50672170</v>
      </c>
      <c r="H15" s="20">
        <v>-50672170</v>
      </c>
      <c r="I15" s="22">
        <v>-66733122</v>
      </c>
      <c r="J15" s="23">
        <v>-41660100</v>
      </c>
      <c r="K15" s="19">
        <v>-31793212</v>
      </c>
      <c r="L15" s="20">
        <v>-24371319</v>
      </c>
    </row>
    <row r="16" spans="1:12" ht="12.75">
      <c r="A16" s="24" t="s">
        <v>31</v>
      </c>
      <c r="B16" s="18" t="s">
        <v>24</v>
      </c>
      <c r="C16" s="19">
        <v>-20870828</v>
      </c>
      <c r="D16" s="19">
        <v>-42911569</v>
      </c>
      <c r="E16" s="20">
        <v>27506009</v>
      </c>
      <c r="F16" s="21">
        <v>-47340915</v>
      </c>
      <c r="G16" s="19">
        <v>-44634590</v>
      </c>
      <c r="H16" s="20">
        <v>-44634590</v>
      </c>
      <c r="I16" s="22">
        <v>-55254828</v>
      </c>
      <c r="J16" s="23">
        <v>-35522775</v>
      </c>
      <c r="K16" s="19">
        <v>-36740602</v>
      </c>
      <c r="L16" s="20">
        <v>-39679851</v>
      </c>
    </row>
    <row r="17" spans="1:12" ht="12.75">
      <c r="A17" s="25" t="s">
        <v>32</v>
      </c>
      <c r="B17" s="26"/>
      <c r="C17" s="27">
        <f>SUM(C6:C16)</f>
        <v>564670943</v>
      </c>
      <c r="D17" s="27">
        <f aca="true" t="shared" si="0" ref="D17:L17">SUM(D6:D16)</f>
        <v>350469436</v>
      </c>
      <c r="E17" s="28">
        <f t="shared" si="0"/>
        <v>443339761</v>
      </c>
      <c r="F17" s="29">
        <f t="shared" si="0"/>
        <v>644327869</v>
      </c>
      <c r="G17" s="27">
        <f t="shared" si="0"/>
        <v>620194633</v>
      </c>
      <c r="H17" s="30">
        <f t="shared" si="0"/>
        <v>620194633</v>
      </c>
      <c r="I17" s="29">
        <f t="shared" si="0"/>
        <v>3876612460</v>
      </c>
      <c r="J17" s="31">
        <f t="shared" si="0"/>
        <v>326379306</v>
      </c>
      <c r="K17" s="27">
        <f t="shared" si="0"/>
        <v>598755438</v>
      </c>
      <c r="L17" s="28">
        <f t="shared" si="0"/>
        <v>442004019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10274656</v>
      </c>
      <c r="K21" s="39">
        <v>10891136</v>
      </c>
      <c r="L21" s="40">
        <v>11544604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-1084005</v>
      </c>
      <c r="D23" s="19">
        <v>-481174</v>
      </c>
      <c r="E23" s="20">
        <v>0</v>
      </c>
      <c r="F23" s="38">
        <v>0</v>
      </c>
      <c r="G23" s="39">
        <v>-13739820</v>
      </c>
      <c r="H23" s="40">
        <v>-13739820</v>
      </c>
      <c r="I23" s="22">
        <v>2241872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-383475</v>
      </c>
      <c r="D24" s="19">
        <v>372500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-482170340</v>
      </c>
      <c r="D26" s="19">
        <v>-629239891</v>
      </c>
      <c r="E26" s="20">
        <v>0</v>
      </c>
      <c r="F26" s="21">
        <v>-542813040</v>
      </c>
      <c r="G26" s="19">
        <v>-595676034</v>
      </c>
      <c r="H26" s="20">
        <v>-595676034</v>
      </c>
      <c r="I26" s="22">
        <v>-365705365</v>
      </c>
      <c r="J26" s="23">
        <v>-527602737</v>
      </c>
      <c r="K26" s="19">
        <v>-567457822</v>
      </c>
      <c r="L26" s="20">
        <v>-579758018</v>
      </c>
    </row>
    <row r="27" spans="1:12" ht="12.75">
      <c r="A27" s="25" t="s">
        <v>39</v>
      </c>
      <c r="B27" s="26"/>
      <c r="C27" s="27">
        <f>SUM(C21:C26)</f>
        <v>-483637820</v>
      </c>
      <c r="D27" s="27">
        <f aca="true" t="shared" si="1" ref="D27:L27">SUM(D21:D26)</f>
        <v>-629348565</v>
      </c>
      <c r="E27" s="28">
        <f t="shared" si="1"/>
        <v>0</v>
      </c>
      <c r="F27" s="29">
        <f t="shared" si="1"/>
        <v>-542813040</v>
      </c>
      <c r="G27" s="27">
        <f t="shared" si="1"/>
        <v>-609415854</v>
      </c>
      <c r="H27" s="28">
        <f t="shared" si="1"/>
        <v>-609415854</v>
      </c>
      <c r="I27" s="30">
        <f t="shared" si="1"/>
        <v>-363463493</v>
      </c>
      <c r="J27" s="31">
        <f t="shared" si="1"/>
        <v>-517328081</v>
      </c>
      <c r="K27" s="27">
        <f t="shared" si="1"/>
        <v>-556566686</v>
      </c>
      <c r="L27" s="28">
        <f t="shared" si="1"/>
        <v>-568213414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100000000</v>
      </c>
      <c r="D32" s="19">
        <v>50000000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6485653</v>
      </c>
      <c r="D33" s="19">
        <v>7865433</v>
      </c>
      <c r="E33" s="20">
        <v>0</v>
      </c>
      <c r="F33" s="21">
        <v>0</v>
      </c>
      <c r="G33" s="39">
        <v>103713769</v>
      </c>
      <c r="H33" s="40">
        <v>103713769</v>
      </c>
      <c r="I33" s="42">
        <v>-38010357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-57610835</v>
      </c>
      <c r="D35" s="19">
        <v>-74051236</v>
      </c>
      <c r="E35" s="20">
        <v>-84165731</v>
      </c>
      <c r="F35" s="21">
        <v>0</v>
      </c>
      <c r="G35" s="19">
        <v>-1137360</v>
      </c>
      <c r="H35" s="20">
        <v>-1137360</v>
      </c>
      <c r="I35" s="22">
        <v>83814051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48874818</v>
      </c>
      <c r="D36" s="27">
        <f aca="true" t="shared" si="2" ref="D36:L36">SUM(D31:D35)</f>
        <v>-16185803</v>
      </c>
      <c r="E36" s="28">
        <f t="shared" si="2"/>
        <v>-84165731</v>
      </c>
      <c r="F36" s="29">
        <f t="shared" si="2"/>
        <v>0</v>
      </c>
      <c r="G36" s="27">
        <f t="shared" si="2"/>
        <v>102576409</v>
      </c>
      <c r="H36" s="28">
        <f t="shared" si="2"/>
        <v>102576409</v>
      </c>
      <c r="I36" s="30">
        <f t="shared" si="2"/>
        <v>45803694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129907941</v>
      </c>
      <c r="D38" s="33">
        <f aca="true" t="shared" si="3" ref="D38:L38">+D17+D27+D36</f>
        <v>-295064932</v>
      </c>
      <c r="E38" s="34">
        <f t="shared" si="3"/>
        <v>359174030</v>
      </c>
      <c r="F38" s="35">
        <f t="shared" si="3"/>
        <v>101514829</v>
      </c>
      <c r="G38" s="33">
        <f t="shared" si="3"/>
        <v>113355188</v>
      </c>
      <c r="H38" s="34">
        <f t="shared" si="3"/>
        <v>113355188</v>
      </c>
      <c r="I38" s="36">
        <f t="shared" si="3"/>
        <v>3558952661</v>
      </c>
      <c r="J38" s="37">
        <f t="shared" si="3"/>
        <v>-190948775</v>
      </c>
      <c r="K38" s="33">
        <f t="shared" si="3"/>
        <v>42188752</v>
      </c>
      <c r="L38" s="34">
        <f t="shared" si="3"/>
        <v>-126209395</v>
      </c>
    </row>
    <row r="39" spans="1:12" ht="12.75">
      <c r="A39" s="24" t="s">
        <v>47</v>
      </c>
      <c r="B39" s="18" t="s">
        <v>48</v>
      </c>
      <c r="C39" s="33">
        <v>841152623</v>
      </c>
      <c r="D39" s="33">
        <v>971060563</v>
      </c>
      <c r="E39" s="34">
        <v>0</v>
      </c>
      <c r="F39" s="35">
        <v>0</v>
      </c>
      <c r="G39" s="33">
        <v>467192037</v>
      </c>
      <c r="H39" s="34">
        <v>467192037</v>
      </c>
      <c r="I39" s="36">
        <v>0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971060564</v>
      </c>
      <c r="D40" s="45">
        <f aca="true" t="shared" si="4" ref="D40:L40">+D38+D39</f>
        <v>675995631</v>
      </c>
      <c r="E40" s="46">
        <f t="shared" si="4"/>
        <v>359174030</v>
      </c>
      <c r="F40" s="47">
        <f t="shared" si="4"/>
        <v>101514829</v>
      </c>
      <c r="G40" s="45">
        <f t="shared" si="4"/>
        <v>580547225</v>
      </c>
      <c r="H40" s="46">
        <f t="shared" si="4"/>
        <v>580547225</v>
      </c>
      <c r="I40" s="48">
        <f t="shared" si="4"/>
        <v>3558952661</v>
      </c>
      <c r="J40" s="49">
        <f t="shared" si="4"/>
        <v>-190948775</v>
      </c>
      <c r="K40" s="45">
        <f t="shared" si="4"/>
        <v>42188752</v>
      </c>
      <c r="L40" s="46">
        <f t="shared" si="4"/>
        <v>-126209395</v>
      </c>
    </row>
    <row r="41" spans="1:12" ht="12.75">
      <c r="A41" s="5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970237523</v>
      </c>
      <c r="D6" s="19">
        <v>232285813</v>
      </c>
      <c r="E6" s="20">
        <v>0</v>
      </c>
      <c r="F6" s="21">
        <v>0</v>
      </c>
      <c r="G6" s="19">
        <v>0</v>
      </c>
      <c r="H6" s="20">
        <v>0</v>
      </c>
      <c r="I6" s="22">
        <v>0</v>
      </c>
      <c r="J6" s="23">
        <v>717487219</v>
      </c>
      <c r="K6" s="19">
        <v>753361580</v>
      </c>
      <c r="L6" s="20">
        <v>796179406</v>
      </c>
    </row>
    <row r="7" spans="1:12" ht="12.75">
      <c r="A7" s="24" t="s">
        <v>21</v>
      </c>
      <c r="B7" s="18"/>
      <c r="C7" s="19">
        <v>0</v>
      </c>
      <c r="D7" s="19">
        <v>821226012</v>
      </c>
      <c r="E7" s="20">
        <v>0</v>
      </c>
      <c r="F7" s="21">
        <v>0</v>
      </c>
      <c r="G7" s="19">
        <v>0</v>
      </c>
      <c r="H7" s="20">
        <v>0</v>
      </c>
      <c r="I7" s="22">
        <v>0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0</v>
      </c>
      <c r="D8" s="19">
        <v>23689491</v>
      </c>
      <c r="E8" s="20">
        <v>0</v>
      </c>
      <c r="F8" s="21">
        <v>0</v>
      </c>
      <c r="G8" s="19">
        <v>0</v>
      </c>
      <c r="H8" s="20">
        <v>0</v>
      </c>
      <c r="I8" s="22">
        <v>0</v>
      </c>
      <c r="J8" s="23">
        <v>1230743605</v>
      </c>
      <c r="K8" s="19">
        <v>1292280782</v>
      </c>
      <c r="L8" s="20">
        <v>1377432841</v>
      </c>
    </row>
    <row r="9" spans="1:12" ht="12.75">
      <c r="A9" s="24" t="s">
        <v>23</v>
      </c>
      <c r="B9" s="18" t="s">
        <v>24</v>
      </c>
      <c r="C9" s="19">
        <v>464077142</v>
      </c>
      <c r="D9" s="19">
        <v>81368944</v>
      </c>
      <c r="E9" s="20">
        <v>0</v>
      </c>
      <c r="F9" s="21">
        <v>0</v>
      </c>
      <c r="G9" s="19">
        <v>0</v>
      </c>
      <c r="H9" s="20">
        <v>0</v>
      </c>
      <c r="I9" s="22">
        <v>0</v>
      </c>
      <c r="J9" s="23">
        <v>0</v>
      </c>
      <c r="K9" s="19">
        <v>0</v>
      </c>
      <c r="L9" s="20">
        <v>0</v>
      </c>
    </row>
    <row r="10" spans="1:12" ht="12.75">
      <c r="A10" s="24" t="s">
        <v>25</v>
      </c>
      <c r="B10" s="18" t="s">
        <v>24</v>
      </c>
      <c r="C10" s="19">
        <v>0</v>
      </c>
      <c r="D10" s="19">
        <v>455428393</v>
      </c>
      <c r="E10" s="20">
        <v>0</v>
      </c>
      <c r="F10" s="21">
        <v>0</v>
      </c>
      <c r="G10" s="19">
        <v>0</v>
      </c>
      <c r="H10" s="20">
        <v>0</v>
      </c>
      <c r="I10" s="22">
        <v>0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19673326</v>
      </c>
      <c r="D11" s="19">
        <v>14835339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9779921</v>
      </c>
      <c r="K11" s="19">
        <v>10268917</v>
      </c>
      <c r="L11" s="20">
        <v>8557431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-1363680395</v>
      </c>
      <c r="D14" s="19">
        <v>-1329362221</v>
      </c>
      <c r="E14" s="20">
        <v>-1774648867</v>
      </c>
      <c r="F14" s="21">
        <v>-1522491070</v>
      </c>
      <c r="G14" s="19">
        <v>-1660672438</v>
      </c>
      <c r="H14" s="20">
        <v>-1660672438</v>
      </c>
      <c r="I14" s="22">
        <v>-1654565600</v>
      </c>
      <c r="J14" s="23">
        <v>-1757991481</v>
      </c>
      <c r="K14" s="19">
        <v>-1851227287</v>
      </c>
      <c r="L14" s="20">
        <v>-1966113505</v>
      </c>
    </row>
    <row r="15" spans="1:12" ht="12.75">
      <c r="A15" s="24" t="s">
        <v>30</v>
      </c>
      <c r="B15" s="18"/>
      <c r="C15" s="19">
        <v>-66141054</v>
      </c>
      <c r="D15" s="19">
        <v>-65783550</v>
      </c>
      <c r="E15" s="20">
        <v>-17571078</v>
      </c>
      <c r="F15" s="21">
        <v>-225484</v>
      </c>
      <c r="G15" s="19">
        <v>-5625484</v>
      </c>
      <c r="H15" s="20">
        <v>-5625484</v>
      </c>
      <c r="I15" s="22">
        <v>-34716328</v>
      </c>
      <c r="J15" s="23">
        <v>-7000000</v>
      </c>
      <c r="K15" s="19">
        <v>-7378000</v>
      </c>
      <c r="L15" s="20">
        <v>-7776412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-1777430</v>
      </c>
      <c r="F16" s="21">
        <v>-25844341</v>
      </c>
      <c r="G16" s="19">
        <v>-22545341</v>
      </c>
      <c r="H16" s="20">
        <v>-22545341</v>
      </c>
      <c r="I16" s="22">
        <v>-529339</v>
      </c>
      <c r="J16" s="23">
        <v>-1170000</v>
      </c>
      <c r="K16" s="19">
        <v>-1233180</v>
      </c>
      <c r="L16" s="20">
        <v>-1299772</v>
      </c>
    </row>
    <row r="17" spans="1:12" ht="12.75">
      <c r="A17" s="25" t="s">
        <v>32</v>
      </c>
      <c r="B17" s="26"/>
      <c r="C17" s="27">
        <f>SUM(C6:C16)</f>
        <v>24166542</v>
      </c>
      <c r="D17" s="27">
        <f aca="true" t="shared" si="0" ref="D17:L17">SUM(D6:D16)</f>
        <v>233688221</v>
      </c>
      <c r="E17" s="28">
        <f t="shared" si="0"/>
        <v>-1793997375</v>
      </c>
      <c r="F17" s="29">
        <f t="shared" si="0"/>
        <v>-1548560895</v>
      </c>
      <c r="G17" s="27">
        <f t="shared" si="0"/>
        <v>-1688843263</v>
      </c>
      <c r="H17" s="30">
        <f t="shared" si="0"/>
        <v>-1688843263</v>
      </c>
      <c r="I17" s="29">
        <f t="shared" si="0"/>
        <v>-1689811267</v>
      </c>
      <c r="J17" s="31">
        <f t="shared" si="0"/>
        <v>191849264</v>
      </c>
      <c r="K17" s="27">
        <f t="shared" si="0"/>
        <v>196072812</v>
      </c>
      <c r="L17" s="28">
        <f t="shared" si="0"/>
        <v>206979989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1687998</v>
      </c>
      <c r="D21" s="19">
        <v>0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-310438325</v>
      </c>
      <c r="D26" s="19">
        <v>-219405870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0</v>
      </c>
      <c r="K26" s="19">
        <v>0</v>
      </c>
      <c r="L26" s="20">
        <v>0</v>
      </c>
    </row>
    <row r="27" spans="1:12" ht="12.75">
      <c r="A27" s="25" t="s">
        <v>39</v>
      </c>
      <c r="B27" s="26"/>
      <c r="C27" s="27">
        <f>SUM(C21:C26)</f>
        <v>-308750327</v>
      </c>
      <c r="D27" s="27">
        <f aca="true" t="shared" si="1" ref="D27:L27">SUM(D21:D26)</f>
        <v>-219405870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0</v>
      </c>
      <c r="K27" s="27">
        <f t="shared" si="1"/>
        <v>0</v>
      </c>
      <c r="L27" s="28">
        <f t="shared" si="1"/>
        <v>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-11361825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0</v>
      </c>
      <c r="D33" s="19">
        <v>0</v>
      </c>
      <c r="E33" s="20">
        <v>18966523</v>
      </c>
      <c r="F33" s="21">
        <v>-18966523</v>
      </c>
      <c r="G33" s="39">
        <v>18966521</v>
      </c>
      <c r="H33" s="40">
        <v>18966521</v>
      </c>
      <c r="I33" s="42">
        <v>4530754</v>
      </c>
      <c r="J33" s="23">
        <v>4445861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-294419</v>
      </c>
      <c r="D35" s="19">
        <v>-8347489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-11656244</v>
      </c>
      <c r="D36" s="27">
        <f aca="true" t="shared" si="2" ref="D36:L36">SUM(D31:D35)</f>
        <v>-8347489</v>
      </c>
      <c r="E36" s="28">
        <f t="shared" si="2"/>
        <v>18966523</v>
      </c>
      <c r="F36" s="29">
        <f t="shared" si="2"/>
        <v>-18966523</v>
      </c>
      <c r="G36" s="27">
        <f t="shared" si="2"/>
        <v>18966521</v>
      </c>
      <c r="H36" s="28">
        <f t="shared" si="2"/>
        <v>18966521</v>
      </c>
      <c r="I36" s="30">
        <f t="shared" si="2"/>
        <v>4530754</v>
      </c>
      <c r="J36" s="31">
        <f t="shared" si="2"/>
        <v>4445861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-296240029</v>
      </c>
      <c r="D38" s="33">
        <f aca="true" t="shared" si="3" ref="D38:L38">+D17+D27+D36</f>
        <v>5934862</v>
      </c>
      <c r="E38" s="34">
        <f t="shared" si="3"/>
        <v>-1775030852</v>
      </c>
      <c r="F38" s="35">
        <f t="shared" si="3"/>
        <v>-1567527418</v>
      </c>
      <c r="G38" s="33">
        <f t="shared" si="3"/>
        <v>-1669876742</v>
      </c>
      <c r="H38" s="34">
        <f t="shared" si="3"/>
        <v>-1669876742</v>
      </c>
      <c r="I38" s="36">
        <f t="shared" si="3"/>
        <v>-1685280513</v>
      </c>
      <c r="J38" s="37">
        <f t="shared" si="3"/>
        <v>196295125</v>
      </c>
      <c r="K38" s="33">
        <f t="shared" si="3"/>
        <v>196072812</v>
      </c>
      <c r="L38" s="34">
        <f t="shared" si="3"/>
        <v>206979989</v>
      </c>
    </row>
    <row r="39" spans="1:12" ht="12.75">
      <c r="A39" s="24" t="s">
        <v>47</v>
      </c>
      <c r="B39" s="18" t="s">
        <v>48</v>
      </c>
      <c r="C39" s="33">
        <v>340812924</v>
      </c>
      <c r="D39" s="33">
        <v>44572895</v>
      </c>
      <c r="E39" s="34">
        <v>57019438</v>
      </c>
      <c r="F39" s="35">
        <v>0</v>
      </c>
      <c r="G39" s="33">
        <v>57467053</v>
      </c>
      <c r="H39" s="34">
        <v>57467053</v>
      </c>
      <c r="I39" s="36">
        <v>10199673</v>
      </c>
      <c r="J39" s="37">
        <v>-205533544</v>
      </c>
      <c r="K39" s="33">
        <v>127893410</v>
      </c>
      <c r="L39" s="34">
        <v>480468446</v>
      </c>
    </row>
    <row r="40" spans="1:12" ht="12.75">
      <c r="A40" s="43" t="s">
        <v>49</v>
      </c>
      <c r="B40" s="44" t="s">
        <v>48</v>
      </c>
      <c r="C40" s="45">
        <f>+C38+C39</f>
        <v>44572895</v>
      </c>
      <c r="D40" s="45">
        <f aca="true" t="shared" si="4" ref="D40:L40">+D38+D39</f>
        <v>50507757</v>
      </c>
      <c r="E40" s="46">
        <f t="shared" si="4"/>
        <v>-1718011414</v>
      </c>
      <c r="F40" s="47">
        <f t="shared" si="4"/>
        <v>-1567527418</v>
      </c>
      <c r="G40" s="45">
        <f t="shared" si="4"/>
        <v>-1612409689</v>
      </c>
      <c r="H40" s="46">
        <f t="shared" si="4"/>
        <v>-1612409689</v>
      </c>
      <c r="I40" s="48">
        <f t="shared" si="4"/>
        <v>-1675080840</v>
      </c>
      <c r="J40" s="49">
        <f t="shared" si="4"/>
        <v>-9238419</v>
      </c>
      <c r="K40" s="45">
        <f t="shared" si="4"/>
        <v>323966222</v>
      </c>
      <c r="L40" s="46">
        <f t="shared" si="4"/>
        <v>687448435</v>
      </c>
    </row>
    <row r="41" spans="1:12" ht="12.75">
      <c r="A41" s="5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373295053</v>
      </c>
      <c r="D6" s="19">
        <v>400905694</v>
      </c>
      <c r="E6" s="20">
        <v>0</v>
      </c>
      <c r="F6" s="21">
        <v>427965408</v>
      </c>
      <c r="G6" s="19">
        <v>0</v>
      </c>
      <c r="H6" s="20">
        <v>0</v>
      </c>
      <c r="I6" s="22">
        <v>29065353</v>
      </c>
      <c r="J6" s="23">
        <v>567236640</v>
      </c>
      <c r="K6" s="19">
        <v>606943200</v>
      </c>
      <c r="L6" s="20">
        <v>637290528</v>
      </c>
    </row>
    <row r="7" spans="1:12" ht="12.75">
      <c r="A7" s="24" t="s">
        <v>21</v>
      </c>
      <c r="B7" s="18"/>
      <c r="C7" s="19">
        <v>1710851770</v>
      </c>
      <c r="D7" s="19">
        <v>2003817657</v>
      </c>
      <c r="E7" s="20">
        <v>0</v>
      </c>
      <c r="F7" s="21">
        <v>1916494444</v>
      </c>
      <c r="G7" s="19">
        <v>0</v>
      </c>
      <c r="H7" s="20">
        <v>0</v>
      </c>
      <c r="I7" s="22">
        <v>0</v>
      </c>
      <c r="J7" s="23">
        <v>2124083424</v>
      </c>
      <c r="K7" s="19">
        <v>2284742304</v>
      </c>
      <c r="L7" s="20">
        <v>2418079392</v>
      </c>
    </row>
    <row r="8" spans="1:12" ht="12.75">
      <c r="A8" s="24" t="s">
        <v>22</v>
      </c>
      <c r="B8" s="18"/>
      <c r="C8" s="19">
        <v>94537933</v>
      </c>
      <c r="D8" s="19">
        <v>51246575</v>
      </c>
      <c r="E8" s="20">
        <v>0</v>
      </c>
      <c r="F8" s="21">
        <v>70337224</v>
      </c>
      <c r="G8" s="19">
        <v>0</v>
      </c>
      <c r="H8" s="20">
        <v>0</v>
      </c>
      <c r="I8" s="22">
        <v>0</v>
      </c>
      <c r="J8" s="23">
        <v>60375416</v>
      </c>
      <c r="K8" s="19">
        <v>62600912</v>
      </c>
      <c r="L8" s="20">
        <v>65195712</v>
      </c>
    </row>
    <row r="9" spans="1:12" ht="12.75">
      <c r="A9" s="24" t="s">
        <v>23</v>
      </c>
      <c r="B9" s="18" t="s">
        <v>24</v>
      </c>
      <c r="C9" s="19">
        <v>267494245</v>
      </c>
      <c r="D9" s="19">
        <v>279991513</v>
      </c>
      <c r="E9" s="20">
        <v>0</v>
      </c>
      <c r="F9" s="21">
        <v>431546000</v>
      </c>
      <c r="G9" s="19">
        <v>0</v>
      </c>
      <c r="H9" s="20">
        <v>0</v>
      </c>
      <c r="I9" s="22">
        <v>0</v>
      </c>
      <c r="J9" s="23">
        <v>390676000</v>
      </c>
      <c r="K9" s="19">
        <v>419116000</v>
      </c>
      <c r="L9" s="20">
        <v>458058000</v>
      </c>
    </row>
    <row r="10" spans="1:12" ht="12.75">
      <c r="A10" s="24" t="s">
        <v>25</v>
      </c>
      <c r="B10" s="18" t="s">
        <v>24</v>
      </c>
      <c r="C10" s="19">
        <v>225013765</v>
      </c>
      <c r="D10" s="19">
        <v>144867523</v>
      </c>
      <c r="E10" s="20">
        <v>0</v>
      </c>
      <c r="F10" s="21">
        <v>121373800</v>
      </c>
      <c r="G10" s="19">
        <v>0</v>
      </c>
      <c r="H10" s="20">
        <v>0</v>
      </c>
      <c r="I10" s="22">
        <v>0</v>
      </c>
      <c r="J10" s="23">
        <v>191232000</v>
      </c>
      <c r="K10" s="19">
        <v>169733000</v>
      </c>
      <c r="L10" s="20">
        <v>181473000</v>
      </c>
    </row>
    <row r="11" spans="1:12" ht="12.75">
      <c r="A11" s="24" t="s">
        <v>26</v>
      </c>
      <c r="B11" s="18"/>
      <c r="C11" s="19">
        <v>32465079</v>
      </c>
      <c r="D11" s="19">
        <v>60920565</v>
      </c>
      <c r="E11" s="20">
        <v>0</v>
      </c>
      <c r="F11" s="21">
        <v>55055700</v>
      </c>
      <c r="G11" s="19">
        <v>0</v>
      </c>
      <c r="H11" s="20">
        <v>0</v>
      </c>
      <c r="I11" s="22">
        <v>0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-2191023939</v>
      </c>
      <c r="D14" s="19">
        <v>-2393352095</v>
      </c>
      <c r="E14" s="20">
        <v>-2384914161</v>
      </c>
      <c r="F14" s="21">
        <v>-2533500400</v>
      </c>
      <c r="G14" s="19">
        <v>-9489900</v>
      </c>
      <c r="H14" s="20">
        <v>-9489900</v>
      </c>
      <c r="I14" s="22">
        <v>-2490525007</v>
      </c>
      <c r="J14" s="23">
        <v>-2711328400</v>
      </c>
      <c r="K14" s="19">
        <v>-2854577900</v>
      </c>
      <c r="L14" s="20">
        <v>-3006408900</v>
      </c>
    </row>
    <row r="15" spans="1:12" ht="12.75">
      <c r="A15" s="24" t="s">
        <v>30</v>
      </c>
      <c r="B15" s="18"/>
      <c r="C15" s="19">
        <v>-58693589</v>
      </c>
      <c r="D15" s="19">
        <v>-68940376</v>
      </c>
      <c r="E15" s="20">
        <v>-67690844</v>
      </c>
      <c r="F15" s="21">
        <v>-67884000</v>
      </c>
      <c r="G15" s="19">
        <v>17250400</v>
      </c>
      <c r="H15" s="20">
        <v>17250400</v>
      </c>
      <c r="I15" s="22">
        <v>-51286013</v>
      </c>
      <c r="J15" s="23">
        <v>-70845700</v>
      </c>
      <c r="K15" s="19">
        <v>-79420800</v>
      </c>
      <c r="L15" s="20">
        <v>-86949600</v>
      </c>
    </row>
    <row r="16" spans="1:12" ht="12.75">
      <c r="A16" s="24" t="s">
        <v>31</v>
      </c>
      <c r="B16" s="18" t="s">
        <v>24</v>
      </c>
      <c r="C16" s="19">
        <v>-18149132</v>
      </c>
      <c r="D16" s="19">
        <v>-9319378</v>
      </c>
      <c r="E16" s="20">
        <v>-11517224</v>
      </c>
      <c r="F16" s="21">
        <v>-12533600</v>
      </c>
      <c r="G16" s="19">
        <v>0</v>
      </c>
      <c r="H16" s="20">
        <v>0</v>
      </c>
      <c r="I16" s="22">
        <v>-15781690</v>
      </c>
      <c r="J16" s="23">
        <v>-12087300</v>
      </c>
      <c r="K16" s="19">
        <v>-12510400</v>
      </c>
      <c r="L16" s="20">
        <v>-13010800</v>
      </c>
    </row>
    <row r="17" spans="1:12" ht="12.75">
      <c r="A17" s="25" t="s">
        <v>32</v>
      </c>
      <c r="B17" s="26"/>
      <c r="C17" s="27">
        <f>SUM(C6:C16)</f>
        <v>435791185</v>
      </c>
      <c r="D17" s="27">
        <f aca="true" t="shared" si="0" ref="D17:L17">SUM(D6:D16)</f>
        <v>470137678</v>
      </c>
      <c r="E17" s="28">
        <f t="shared" si="0"/>
        <v>-2464122229</v>
      </c>
      <c r="F17" s="29">
        <f t="shared" si="0"/>
        <v>408854576</v>
      </c>
      <c r="G17" s="27">
        <f t="shared" si="0"/>
        <v>7760500</v>
      </c>
      <c r="H17" s="30">
        <f t="shared" si="0"/>
        <v>7760500</v>
      </c>
      <c r="I17" s="29">
        <f t="shared" si="0"/>
        <v>-2528527357</v>
      </c>
      <c r="J17" s="31">
        <f t="shared" si="0"/>
        <v>539342080</v>
      </c>
      <c r="K17" s="27">
        <f t="shared" si="0"/>
        <v>596626316</v>
      </c>
      <c r="L17" s="28">
        <f t="shared" si="0"/>
        <v>653727332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1065710</v>
      </c>
      <c r="D21" s="19">
        <v>3334761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47897</v>
      </c>
      <c r="D23" s="19">
        <v>36353</v>
      </c>
      <c r="E23" s="20">
        <v>0</v>
      </c>
      <c r="F23" s="38">
        <v>0</v>
      </c>
      <c r="G23" s="39">
        <v>0</v>
      </c>
      <c r="H23" s="40">
        <v>0</v>
      </c>
      <c r="I23" s="22">
        <v>0</v>
      </c>
      <c r="J23" s="41">
        <v>-23513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0</v>
      </c>
      <c r="E24" s="20">
        <v>0</v>
      </c>
      <c r="F24" s="21">
        <v>0</v>
      </c>
      <c r="G24" s="19">
        <v>0</v>
      </c>
      <c r="H24" s="20">
        <v>0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-310881611</v>
      </c>
      <c r="D26" s="19">
        <v>-507908974</v>
      </c>
      <c r="E26" s="20">
        <v>0</v>
      </c>
      <c r="F26" s="21">
        <v>0</v>
      </c>
      <c r="G26" s="19">
        <v>0</v>
      </c>
      <c r="H26" s="20">
        <v>0</v>
      </c>
      <c r="I26" s="22">
        <v>0</v>
      </c>
      <c r="J26" s="23">
        <v>-597533000</v>
      </c>
      <c r="K26" s="19">
        <v>-589991300</v>
      </c>
      <c r="L26" s="20">
        <v>-598793600</v>
      </c>
    </row>
    <row r="27" spans="1:12" ht="12.75">
      <c r="A27" s="25" t="s">
        <v>39</v>
      </c>
      <c r="B27" s="26"/>
      <c r="C27" s="27">
        <f>SUM(C21:C26)</f>
        <v>-309768004</v>
      </c>
      <c r="D27" s="27">
        <f aca="true" t="shared" si="1" ref="D27:L27">SUM(D21:D26)</f>
        <v>-504537860</v>
      </c>
      <c r="E27" s="28">
        <f t="shared" si="1"/>
        <v>0</v>
      </c>
      <c r="F27" s="29">
        <f t="shared" si="1"/>
        <v>0</v>
      </c>
      <c r="G27" s="27">
        <f t="shared" si="1"/>
        <v>0</v>
      </c>
      <c r="H27" s="28">
        <f t="shared" si="1"/>
        <v>0</v>
      </c>
      <c r="I27" s="30">
        <f t="shared" si="1"/>
        <v>0</v>
      </c>
      <c r="J27" s="31">
        <f t="shared" si="1"/>
        <v>-597556513</v>
      </c>
      <c r="K27" s="27">
        <f t="shared" si="1"/>
        <v>-589991300</v>
      </c>
      <c r="L27" s="28">
        <f t="shared" si="1"/>
        <v>-598793600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385500000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45196572</v>
      </c>
      <c r="D33" s="19">
        <v>67946807</v>
      </c>
      <c r="E33" s="20">
        <v>63845012</v>
      </c>
      <c r="F33" s="21">
        <v>-63845012</v>
      </c>
      <c r="G33" s="39">
        <v>0</v>
      </c>
      <c r="H33" s="40">
        <v>0</v>
      </c>
      <c r="I33" s="42">
        <v>76028585</v>
      </c>
      <c r="J33" s="23">
        <v>54634503</v>
      </c>
      <c r="K33" s="19">
        <v>-1244700</v>
      </c>
      <c r="L33" s="20">
        <v>-1294500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-130450983</v>
      </c>
      <c r="D35" s="19">
        <v>-166337174</v>
      </c>
      <c r="E35" s="20">
        <v>0</v>
      </c>
      <c r="F35" s="21">
        <v>0</v>
      </c>
      <c r="G35" s="19">
        <v>0</v>
      </c>
      <c r="H35" s="20">
        <v>0</v>
      </c>
      <c r="I35" s="22">
        <v>0</v>
      </c>
      <c r="J35" s="23">
        <v>-84326087</v>
      </c>
      <c r="K35" s="19">
        <v>-84326087</v>
      </c>
      <c r="L35" s="20">
        <v>-84326087</v>
      </c>
    </row>
    <row r="36" spans="1:12" ht="12.75">
      <c r="A36" s="25" t="s">
        <v>45</v>
      </c>
      <c r="B36" s="26"/>
      <c r="C36" s="27">
        <f>SUM(C31:C35)</f>
        <v>-85254411</v>
      </c>
      <c r="D36" s="27">
        <f aca="true" t="shared" si="2" ref="D36:L36">SUM(D31:D35)</f>
        <v>287109633</v>
      </c>
      <c r="E36" s="28">
        <f t="shared" si="2"/>
        <v>63845012</v>
      </c>
      <c r="F36" s="29">
        <f t="shared" si="2"/>
        <v>-63845012</v>
      </c>
      <c r="G36" s="27">
        <f t="shared" si="2"/>
        <v>0</v>
      </c>
      <c r="H36" s="28">
        <f t="shared" si="2"/>
        <v>0</v>
      </c>
      <c r="I36" s="30">
        <f t="shared" si="2"/>
        <v>76028585</v>
      </c>
      <c r="J36" s="31">
        <f t="shared" si="2"/>
        <v>-29691584</v>
      </c>
      <c r="K36" s="27">
        <f t="shared" si="2"/>
        <v>-85570787</v>
      </c>
      <c r="L36" s="28">
        <f t="shared" si="2"/>
        <v>-85620587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40768770</v>
      </c>
      <c r="D38" s="33">
        <f aca="true" t="shared" si="3" ref="D38:L38">+D17+D27+D36</f>
        <v>252709451</v>
      </c>
      <c r="E38" s="34">
        <f t="shared" si="3"/>
        <v>-2400277217</v>
      </c>
      <c r="F38" s="35">
        <f t="shared" si="3"/>
        <v>345009564</v>
      </c>
      <c r="G38" s="33">
        <f t="shared" si="3"/>
        <v>7760500</v>
      </c>
      <c r="H38" s="34">
        <f t="shared" si="3"/>
        <v>7760500</v>
      </c>
      <c r="I38" s="36">
        <f t="shared" si="3"/>
        <v>-2452498772</v>
      </c>
      <c r="J38" s="37">
        <f t="shared" si="3"/>
        <v>-87906017</v>
      </c>
      <c r="K38" s="33">
        <f t="shared" si="3"/>
        <v>-78935771</v>
      </c>
      <c r="L38" s="34">
        <f t="shared" si="3"/>
        <v>-30686855</v>
      </c>
    </row>
    <row r="39" spans="1:12" ht="12.75">
      <c r="A39" s="24" t="s">
        <v>47</v>
      </c>
      <c r="B39" s="18" t="s">
        <v>48</v>
      </c>
      <c r="C39" s="33">
        <v>421637538</v>
      </c>
      <c r="D39" s="33">
        <v>462406308</v>
      </c>
      <c r="E39" s="34">
        <v>0</v>
      </c>
      <c r="F39" s="35">
        <v>0</v>
      </c>
      <c r="G39" s="33">
        <v>0</v>
      </c>
      <c r="H39" s="34">
        <v>0</v>
      </c>
      <c r="I39" s="36">
        <v>140953982</v>
      </c>
      <c r="J39" s="37">
        <v>525850793</v>
      </c>
      <c r="K39" s="33">
        <v>652893137</v>
      </c>
      <c r="L39" s="34">
        <v>853988953</v>
      </c>
    </row>
    <row r="40" spans="1:12" ht="12.75">
      <c r="A40" s="43" t="s">
        <v>49</v>
      </c>
      <c r="B40" s="44" t="s">
        <v>48</v>
      </c>
      <c r="C40" s="45">
        <f>+C38+C39</f>
        <v>462406308</v>
      </c>
      <c r="D40" s="45">
        <f aca="true" t="shared" si="4" ref="D40:L40">+D38+D39</f>
        <v>715115759</v>
      </c>
      <c r="E40" s="46">
        <f t="shared" si="4"/>
        <v>-2400277217</v>
      </c>
      <c r="F40" s="47">
        <f t="shared" si="4"/>
        <v>345009564</v>
      </c>
      <c r="G40" s="45">
        <f t="shared" si="4"/>
        <v>7760500</v>
      </c>
      <c r="H40" s="46">
        <f t="shared" si="4"/>
        <v>7760500</v>
      </c>
      <c r="I40" s="48">
        <f t="shared" si="4"/>
        <v>-2311544790</v>
      </c>
      <c r="J40" s="49">
        <f t="shared" si="4"/>
        <v>437944776</v>
      </c>
      <c r="K40" s="45">
        <f t="shared" si="4"/>
        <v>573957366</v>
      </c>
      <c r="L40" s="46">
        <f t="shared" si="4"/>
        <v>823302098</v>
      </c>
    </row>
    <row r="41" spans="1:12" ht="12.75">
      <c r="A41" s="5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281023721</v>
      </c>
      <c r="D6" s="19">
        <v>299935076</v>
      </c>
      <c r="E6" s="20">
        <v>0</v>
      </c>
      <c r="F6" s="21">
        <v>406105920</v>
      </c>
      <c r="G6" s="19">
        <v>376439920</v>
      </c>
      <c r="H6" s="20">
        <v>376439920</v>
      </c>
      <c r="I6" s="22">
        <v>38005687</v>
      </c>
      <c r="J6" s="23">
        <v>0</v>
      </c>
      <c r="K6" s="19">
        <v>0</v>
      </c>
      <c r="L6" s="20">
        <v>0</v>
      </c>
    </row>
    <row r="7" spans="1:12" ht="12.75">
      <c r="A7" s="24" t="s">
        <v>21</v>
      </c>
      <c r="B7" s="18"/>
      <c r="C7" s="19">
        <v>1061761517</v>
      </c>
      <c r="D7" s="19">
        <v>1207106651</v>
      </c>
      <c r="E7" s="20">
        <v>0</v>
      </c>
      <c r="F7" s="21">
        <v>1366983000</v>
      </c>
      <c r="G7" s="19">
        <v>1758284496</v>
      </c>
      <c r="H7" s="20">
        <v>1758284496</v>
      </c>
      <c r="I7" s="22">
        <v>253725506</v>
      </c>
      <c r="J7" s="23">
        <v>0</v>
      </c>
      <c r="K7" s="19">
        <v>0</v>
      </c>
      <c r="L7" s="20">
        <v>0</v>
      </c>
    </row>
    <row r="8" spans="1:12" ht="12.75">
      <c r="A8" s="24" t="s">
        <v>22</v>
      </c>
      <c r="B8" s="18"/>
      <c r="C8" s="19">
        <v>122698605</v>
      </c>
      <c r="D8" s="19">
        <v>223247569</v>
      </c>
      <c r="E8" s="20">
        <v>0</v>
      </c>
      <c r="F8" s="21">
        <v>650885569</v>
      </c>
      <c r="G8" s="19">
        <v>239607300</v>
      </c>
      <c r="H8" s="20">
        <v>239607300</v>
      </c>
      <c r="I8" s="22">
        <v>39781723</v>
      </c>
      <c r="J8" s="23">
        <v>396631620</v>
      </c>
      <c r="K8" s="19">
        <v>320560644</v>
      </c>
      <c r="L8" s="20">
        <v>345918624</v>
      </c>
    </row>
    <row r="9" spans="1:12" ht="12.75">
      <c r="A9" s="24" t="s">
        <v>23</v>
      </c>
      <c r="B9" s="18" t="s">
        <v>24</v>
      </c>
      <c r="C9" s="19">
        <v>471626000</v>
      </c>
      <c r="D9" s="19">
        <v>793516083</v>
      </c>
      <c r="E9" s="20">
        <v>0</v>
      </c>
      <c r="F9" s="21">
        <v>1008780000</v>
      </c>
      <c r="G9" s="19">
        <v>949369000</v>
      </c>
      <c r="H9" s="20">
        <v>949369000</v>
      </c>
      <c r="I9" s="22">
        <v>203471</v>
      </c>
      <c r="J9" s="23">
        <v>1039367004</v>
      </c>
      <c r="K9" s="19">
        <v>1149693000</v>
      </c>
      <c r="L9" s="20">
        <v>1228909632</v>
      </c>
    </row>
    <row r="10" spans="1:12" ht="12.75">
      <c r="A10" s="24" t="s">
        <v>25</v>
      </c>
      <c r="B10" s="18" t="s">
        <v>24</v>
      </c>
      <c r="C10" s="19">
        <v>465588000</v>
      </c>
      <c r="D10" s="19">
        <v>548523447</v>
      </c>
      <c r="E10" s="20">
        <v>0</v>
      </c>
      <c r="F10" s="21">
        <v>639183000</v>
      </c>
      <c r="G10" s="19">
        <v>780018504</v>
      </c>
      <c r="H10" s="20">
        <v>780018504</v>
      </c>
      <c r="I10" s="22">
        <v>1871</v>
      </c>
      <c r="J10" s="23">
        <v>1267135992</v>
      </c>
      <c r="K10" s="19">
        <v>1266052008</v>
      </c>
      <c r="L10" s="20">
        <v>975844356</v>
      </c>
    </row>
    <row r="11" spans="1:12" ht="12.75">
      <c r="A11" s="24" t="s">
        <v>26</v>
      </c>
      <c r="B11" s="18"/>
      <c r="C11" s="19">
        <v>27592762</v>
      </c>
      <c r="D11" s="19">
        <v>34088470</v>
      </c>
      <c r="E11" s="20">
        <v>0</v>
      </c>
      <c r="F11" s="21">
        <v>0</v>
      </c>
      <c r="G11" s="19">
        <v>0</v>
      </c>
      <c r="H11" s="20">
        <v>0</v>
      </c>
      <c r="I11" s="22">
        <v>0</v>
      </c>
      <c r="J11" s="23">
        <v>113718000</v>
      </c>
      <c r="K11" s="19">
        <v>120541008</v>
      </c>
      <c r="L11" s="20">
        <v>127774008</v>
      </c>
    </row>
    <row r="12" spans="1:12" ht="12.75">
      <c r="A12" s="24" t="s">
        <v>27</v>
      </c>
      <c r="B12" s="18"/>
      <c r="C12" s="19">
        <v>0</v>
      </c>
      <c r="D12" s="19">
        <v>0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-2140798177</v>
      </c>
      <c r="D14" s="19">
        <v>-2125322567</v>
      </c>
      <c r="E14" s="20">
        <v>-841620121</v>
      </c>
      <c r="F14" s="21">
        <v>-2804689000</v>
      </c>
      <c r="G14" s="19">
        <v>-2922349500</v>
      </c>
      <c r="H14" s="20">
        <v>-2922349500</v>
      </c>
      <c r="I14" s="22">
        <v>-2838980905</v>
      </c>
      <c r="J14" s="23">
        <v>-3016308516</v>
      </c>
      <c r="K14" s="19">
        <v>-3195708844</v>
      </c>
      <c r="L14" s="20">
        <v>-3421786560</v>
      </c>
    </row>
    <row r="15" spans="1:12" ht="12.75">
      <c r="A15" s="24" t="s">
        <v>30</v>
      </c>
      <c r="B15" s="18"/>
      <c r="C15" s="19">
        <v>-34579938</v>
      </c>
      <c r="D15" s="19">
        <v>-22139291</v>
      </c>
      <c r="E15" s="20">
        <v>-3141398</v>
      </c>
      <c r="F15" s="21">
        <v>-107500000</v>
      </c>
      <c r="G15" s="19">
        <v>-82500000</v>
      </c>
      <c r="H15" s="20">
        <v>-82500000</v>
      </c>
      <c r="I15" s="22">
        <v>-62780466</v>
      </c>
      <c r="J15" s="23">
        <v>-85122000</v>
      </c>
      <c r="K15" s="19">
        <v>-114555996</v>
      </c>
      <c r="L15" s="20">
        <v>-116823996</v>
      </c>
    </row>
    <row r="16" spans="1:12" ht="12.75">
      <c r="A16" s="24" t="s">
        <v>31</v>
      </c>
      <c r="B16" s="18" t="s">
        <v>24</v>
      </c>
      <c r="C16" s="19">
        <v>-17180000</v>
      </c>
      <c r="D16" s="19">
        <v>-15020000</v>
      </c>
      <c r="E16" s="20">
        <v>0</v>
      </c>
      <c r="F16" s="21">
        <v>-11500000</v>
      </c>
      <c r="G16" s="19">
        <v>-11500000</v>
      </c>
      <c r="H16" s="20">
        <v>-11500000</v>
      </c>
      <c r="I16" s="22">
        <v>-8420000</v>
      </c>
      <c r="J16" s="23">
        <v>-11500008</v>
      </c>
      <c r="K16" s="19">
        <v>-11500008</v>
      </c>
      <c r="L16" s="20">
        <v>-11500008</v>
      </c>
    </row>
    <row r="17" spans="1:12" ht="12.75">
      <c r="A17" s="25" t="s">
        <v>32</v>
      </c>
      <c r="B17" s="26"/>
      <c r="C17" s="27">
        <f>SUM(C6:C16)</f>
        <v>237732490</v>
      </c>
      <c r="D17" s="27">
        <f aca="true" t="shared" si="0" ref="D17:L17">SUM(D6:D16)</f>
        <v>943935438</v>
      </c>
      <c r="E17" s="28">
        <f t="shared" si="0"/>
        <v>-844761519</v>
      </c>
      <c r="F17" s="29">
        <f t="shared" si="0"/>
        <v>1148248489</v>
      </c>
      <c r="G17" s="27">
        <f t="shared" si="0"/>
        <v>1087369720</v>
      </c>
      <c r="H17" s="30">
        <f t="shared" si="0"/>
        <v>1087369720</v>
      </c>
      <c r="I17" s="29">
        <f t="shared" si="0"/>
        <v>-2578463113</v>
      </c>
      <c r="J17" s="31">
        <f t="shared" si="0"/>
        <v>-296077908</v>
      </c>
      <c r="K17" s="27">
        <f t="shared" si="0"/>
        <v>-464918188</v>
      </c>
      <c r="L17" s="28">
        <f t="shared" si="0"/>
        <v>-871663944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0</v>
      </c>
      <c r="D21" s="19">
        <v>20401953</v>
      </c>
      <c r="E21" s="20">
        <v>0</v>
      </c>
      <c r="F21" s="38">
        <v>26360000</v>
      </c>
      <c r="G21" s="39">
        <v>26360000</v>
      </c>
      <c r="H21" s="40">
        <v>26360000</v>
      </c>
      <c r="I21" s="22">
        <v>10900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5878029</v>
      </c>
      <c r="D23" s="19">
        <v>2804009</v>
      </c>
      <c r="E23" s="20">
        <v>0</v>
      </c>
      <c r="F23" s="38">
        <v>0</v>
      </c>
      <c r="G23" s="39">
        <v>0</v>
      </c>
      <c r="H23" s="40">
        <v>0</v>
      </c>
      <c r="I23" s="22">
        <v>-144352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0</v>
      </c>
      <c r="D24" s="19">
        <v>-189578069</v>
      </c>
      <c r="E24" s="20">
        <v>0</v>
      </c>
      <c r="F24" s="21">
        <v>-373299255</v>
      </c>
      <c r="G24" s="19">
        <v>373299255</v>
      </c>
      <c r="H24" s="20">
        <v>373299255</v>
      </c>
      <c r="I24" s="22">
        <v>0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-486900140</v>
      </c>
      <c r="D26" s="19">
        <v>-777524797</v>
      </c>
      <c r="E26" s="20">
        <v>0</v>
      </c>
      <c r="F26" s="21">
        <v>-1853170590</v>
      </c>
      <c r="G26" s="19">
        <v>-1645770000</v>
      </c>
      <c r="H26" s="20">
        <v>-1645770000</v>
      </c>
      <c r="I26" s="22">
        <v>-273270875</v>
      </c>
      <c r="J26" s="23">
        <v>-1889186104</v>
      </c>
      <c r="K26" s="19">
        <v>-1584862224</v>
      </c>
      <c r="L26" s="20">
        <v>-1301637120</v>
      </c>
    </row>
    <row r="27" spans="1:12" ht="12.75">
      <c r="A27" s="25" t="s">
        <v>39</v>
      </c>
      <c r="B27" s="26"/>
      <c r="C27" s="27">
        <f>SUM(C21:C26)</f>
        <v>-481022111</v>
      </c>
      <c r="D27" s="27">
        <f aca="true" t="shared" si="1" ref="D27:L27">SUM(D21:D26)</f>
        <v>-943896904</v>
      </c>
      <c r="E27" s="28">
        <f t="shared" si="1"/>
        <v>0</v>
      </c>
      <c r="F27" s="29">
        <f t="shared" si="1"/>
        <v>-2200109845</v>
      </c>
      <c r="G27" s="27">
        <f t="shared" si="1"/>
        <v>-1246110745</v>
      </c>
      <c r="H27" s="28">
        <f t="shared" si="1"/>
        <v>-1246110745</v>
      </c>
      <c r="I27" s="30">
        <f t="shared" si="1"/>
        <v>-273404327</v>
      </c>
      <c r="J27" s="31">
        <f t="shared" si="1"/>
        <v>-1889186104</v>
      </c>
      <c r="K27" s="27">
        <f t="shared" si="1"/>
        <v>-1584862224</v>
      </c>
      <c r="L27" s="28">
        <f t="shared" si="1"/>
        <v>-1301637120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42800000</v>
      </c>
      <c r="D32" s="19">
        <v>175689251</v>
      </c>
      <c r="E32" s="20">
        <v>0</v>
      </c>
      <c r="F32" s="21">
        <v>830000000</v>
      </c>
      <c r="G32" s="19">
        <v>830000000</v>
      </c>
      <c r="H32" s="20">
        <v>830000000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1251244</v>
      </c>
      <c r="D33" s="19">
        <v>2089465</v>
      </c>
      <c r="E33" s="20">
        <v>114340704</v>
      </c>
      <c r="F33" s="21">
        <v>-42340704</v>
      </c>
      <c r="G33" s="39">
        <v>0</v>
      </c>
      <c r="H33" s="40">
        <v>0</v>
      </c>
      <c r="I33" s="42">
        <v>1825770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-37400816</v>
      </c>
      <c r="D35" s="19">
        <v>-166303889</v>
      </c>
      <c r="E35" s="20">
        <v>0</v>
      </c>
      <c r="F35" s="21">
        <v>-66812000</v>
      </c>
      <c r="G35" s="19">
        <v>-147812000</v>
      </c>
      <c r="H35" s="20">
        <v>-147812000</v>
      </c>
      <c r="I35" s="22">
        <v>-1906532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6650428</v>
      </c>
      <c r="D36" s="27">
        <f aca="true" t="shared" si="2" ref="D36:L36">SUM(D31:D35)</f>
        <v>11474827</v>
      </c>
      <c r="E36" s="28">
        <f t="shared" si="2"/>
        <v>114340704</v>
      </c>
      <c r="F36" s="29">
        <f t="shared" si="2"/>
        <v>720847296</v>
      </c>
      <c r="G36" s="27">
        <f t="shared" si="2"/>
        <v>682188000</v>
      </c>
      <c r="H36" s="28">
        <f t="shared" si="2"/>
        <v>682188000</v>
      </c>
      <c r="I36" s="30">
        <f t="shared" si="2"/>
        <v>-80762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-236639193</v>
      </c>
      <c r="D38" s="33">
        <f aca="true" t="shared" si="3" ref="D38:L38">+D17+D27+D36</f>
        <v>11513361</v>
      </c>
      <c r="E38" s="34">
        <f t="shared" si="3"/>
        <v>-730420815</v>
      </c>
      <c r="F38" s="35">
        <f t="shared" si="3"/>
        <v>-331014060</v>
      </c>
      <c r="G38" s="33">
        <f t="shared" si="3"/>
        <v>523446975</v>
      </c>
      <c r="H38" s="34">
        <f t="shared" si="3"/>
        <v>523446975</v>
      </c>
      <c r="I38" s="36">
        <f t="shared" si="3"/>
        <v>-2851948202</v>
      </c>
      <c r="J38" s="37">
        <f t="shared" si="3"/>
        <v>-2185264012</v>
      </c>
      <c r="K38" s="33">
        <f t="shared" si="3"/>
        <v>-2049780412</v>
      </c>
      <c r="L38" s="34">
        <f t="shared" si="3"/>
        <v>-2173301064</v>
      </c>
    </row>
    <row r="39" spans="1:12" ht="12.75">
      <c r="A39" s="24" t="s">
        <v>47</v>
      </c>
      <c r="B39" s="18" t="s">
        <v>48</v>
      </c>
      <c r="C39" s="33">
        <v>322864242</v>
      </c>
      <c r="D39" s="33">
        <v>88257390</v>
      </c>
      <c r="E39" s="34">
        <v>0</v>
      </c>
      <c r="F39" s="35">
        <v>18012920</v>
      </c>
      <c r="G39" s="33">
        <v>2017804</v>
      </c>
      <c r="H39" s="34">
        <v>2017804</v>
      </c>
      <c r="I39" s="36">
        <v>114433442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86225049</v>
      </c>
      <c r="D40" s="45">
        <f aca="true" t="shared" si="4" ref="D40:L40">+D38+D39</f>
        <v>99770751</v>
      </c>
      <c r="E40" s="46">
        <f t="shared" si="4"/>
        <v>-730420815</v>
      </c>
      <c r="F40" s="47">
        <f t="shared" si="4"/>
        <v>-313001140</v>
      </c>
      <c r="G40" s="45">
        <f t="shared" si="4"/>
        <v>525464779</v>
      </c>
      <c r="H40" s="46">
        <f t="shared" si="4"/>
        <v>525464779</v>
      </c>
      <c r="I40" s="48">
        <f t="shared" si="4"/>
        <v>-2737514760</v>
      </c>
      <c r="J40" s="49">
        <f t="shared" si="4"/>
        <v>-2185264012</v>
      </c>
      <c r="K40" s="45">
        <f t="shared" si="4"/>
        <v>-2049780412</v>
      </c>
      <c r="L40" s="46">
        <f t="shared" si="4"/>
        <v>-2173301064</v>
      </c>
    </row>
    <row r="41" spans="1:12" ht="12.75">
      <c r="A41" s="5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56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4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1" t="s">
        <v>6</v>
      </c>
      <c r="G2" s="52"/>
      <c r="H2" s="52"/>
      <c r="I2" s="52"/>
      <c r="J2" s="53" t="s">
        <v>7</v>
      </c>
      <c r="K2" s="54"/>
      <c r="L2" s="55"/>
    </row>
    <row r="3" spans="1:12" ht="24.75" customHeight="1">
      <c r="A3" s="5" t="s">
        <v>8</v>
      </c>
      <c r="B3" s="6"/>
      <c r="C3" s="7" t="s">
        <v>9</v>
      </c>
      <c r="D3" s="7" t="s">
        <v>9</v>
      </c>
      <c r="E3" s="8" t="s">
        <v>10</v>
      </c>
      <c r="F3" s="9" t="s">
        <v>11</v>
      </c>
      <c r="G3" s="7" t="s">
        <v>12</v>
      </c>
      <c r="H3" s="8" t="s">
        <v>13</v>
      </c>
      <c r="I3" s="10" t="s">
        <v>14</v>
      </c>
      <c r="J3" s="9" t="s">
        <v>15</v>
      </c>
      <c r="K3" s="7" t="s">
        <v>16</v>
      </c>
      <c r="L3" s="8" t="s">
        <v>17</v>
      </c>
    </row>
    <row r="4" spans="1:12" ht="12.75">
      <c r="A4" s="11" t="s">
        <v>18</v>
      </c>
      <c r="B4" s="12"/>
      <c r="C4" s="13"/>
      <c r="D4" s="13"/>
      <c r="E4" s="14"/>
      <c r="F4" s="15"/>
      <c r="G4" s="13"/>
      <c r="H4" s="14"/>
      <c r="I4" s="16"/>
      <c r="J4" s="17"/>
      <c r="K4" s="13"/>
      <c r="L4" s="14"/>
    </row>
    <row r="5" spans="1:12" ht="12.75">
      <c r="A5" s="11" t="s">
        <v>19</v>
      </c>
      <c r="B5" s="18"/>
      <c r="C5" s="19"/>
      <c r="D5" s="19"/>
      <c r="E5" s="20"/>
      <c r="F5" s="21"/>
      <c r="G5" s="19"/>
      <c r="H5" s="20"/>
      <c r="I5" s="22"/>
      <c r="J5" s="23"/>
      <c r="K5" s="19"/>
      <c r="L5" s="20"/>
    </row>
    <row r="6" spans="1:12" ht="12.75">
      <c r="A6" s="24" t="s">
        <v>20</v>
      </c>
      <c r="B6" s="18"/>
      <c r="C6" s="19">
        <v>148030728</v>
      </c>
      <c r="D6" s="19">
        <v>219109394</v>
      </c>
      <c r="E6" s="20">
        <v>19619798</v>
      </c>
      <c r="F6" s="21">
        <v>455908404</v>
      </c>
      <c r="G6" s="19">
        <v>455908404</v>
      </c>
      <c r="H6" s="20">
        <v>455908404</v>
      </c>
      <c r="I6" s="22">
        <v>133272378</v>
      </c>
      <c r="J6" s="23">
        <v>48165478</v>
      </c>
      <c r="K6" s="19">
        <v>50670081</v>
      </c>
      <c r="L6" s="20">
        <v>53304928</v>
      </c>
    </row>
    <row r="7" spans="1:12" ht="12.75">
      <c r="A7" s="24" t="s">
        <v>21</v>
      </c>
      <c r="B7" s="18"/>
      <c r="C7" s="19">
        <v>777161323</v>
      </c>
      <c r="D7" s="19">
        <v>866772967</v>
      </c>
      <c r="E7" s="20">
        <v>33120145</v>
      </c>
      <c r="F7" s="21">
        <v>1135854130</v>
      </c>
      <c r="G7" s="19">
        <v>1135854130</v>
      </c>
      <c r="H7" s="20">
        <v>1135854130</v>
      </c>
      <c r="I7" s="22">
        <v>128171403</v>
      </c>
      <c r="J7" s="23">
        <v>164325385</v>
      </c>
      <c r="K7" s="19">
        <v>172870303</v>
      </c>
      <c r="L7" s="20">
        <v>181859559</v>
      </c>
    </row>
    <row r="8" spans="1:12" ht="12.75">
      <c r="A8" s="24" t="s">
        <v>22</v>
      </c>
      <c r="B8" s="18"/>
      <c r="C8" s="19">
        <v>97408711</v>
      </c>
      <c r="D8" s="19">
        <v>43903243</v>
      </c>
      <c r="E8" s="20">
        <v>99049539</v>
      </c>
      <c r="F8" s="21">
        <v>0</v>
      </c>
      <c r="G8" s="19">
        <v>-7546525</v>
      </c>
      <c r="H8" s="20">
        <v>-7546525</v>
      </c>
      <c r="I8" s="22">
        <v>955416490</v>
      </c>
      <c r="J8" s="23">
        <v>1488253180</v>
      </c>
      <c r="K8" s="19">
        <v>1565642346</v>
      </c>
      <c r="L8" s="20">
        <v>1647055749</v>
      </c>
    </row>
    <row r="9" spans="1:12" ht="12.75">
      <c r="A9" s="24" t="s">
        <v>23</v>
      </c>
      <c r="B9" s="18" t="s">
        <v>24</v>
      </c>
      <c r="C9" s="19">
        <v>223392365</v>
      </c>
      <c r="D9" s="19">
        <v>222019349</v>
      </c>
      <c r="E9" s="20">
        <v>1700017</v>
      </c>
      <c r="F9" s="21">
        <v>241856052</v>
      </c>
      <c r="G9" s="19">
        <v>241856052</v>
      </c>
      <c r="H9" s="20">
        <v>241856052</v>
      </c>
      <c r="I9" s="22">
        <v>243328000</v>
      </c>
      <c r="J9" s="23">
        <v>302274000</v>
      </c>
      <c r="K9" s="19">
        <v>317992248</v>
      </c>
      <c r="L9" s="20">
        <v>334527845</v>
      </c>
    </row>
    <row r="10" spans="1:12" ht="12.75">
      <c r="A10" s="24" t="s">
        <v>25</v>
      </c>
      <c r="B10" s="18" t="s">
        <v>24</v>
      </c>
      <c r="C10" s="19">
        <v>76884403</v>
      </c>
      <c r="D10" s="19">
        <v>60166000</v>
      </c>
      <c r="E10" s="20">
        <v>0</v>
      </c>
      <c r="F10" s="21">
        <v>0</v>
      </c>
      <c r="G10" s="19">
        <v>0</v>
      </c>
      <c r="H10" s="20">
        <v>0</v>
      </c>
      <c r="I10" s="22">
        <v>10004995</v>
      </c>
      <c r="J10" s="23">
        <v>0</v>
      </c>
      <c r="K10" s="19">
        <v>0</v>
      </c>
      <c r="L10" s="20">
        <v>0</v>
      </c>
    </row>
    <row r="11" spans="1:12" ht="12.75">
      <c r="A11" s="24" t="s">
        <v>26</v>
      </c>
      <c r="B11" s="18"/>
      <c r="C11" s="19">
        <v>1518368</v>
      </c>
      <c r="D11" s="19">
        <v>1538588</v>
      </c>
      <c r="E11" s="20">
        <v>794582</v>
      </c>
      <c r="F11" s="21">
        <v>0</v>
      </c>
      <c r="G11" s="19">
        <v>0</v>
      </c>
      <c r="H11" s="20">
        <v>0</v>
      </c>
      <c r="I11" s="22">
        <v>832429</v>
      </c>
      <c r="J11" s="23">
        <v>0</v>
      </c>
      <c r="K11" s="19">
        <v>0</v>
      </c>
      <c r="L11" s="20">
        <v>0</v>
      </c>
    </row>
    <row r="12" spans="1:12" ht="12.75">
      <c r="A12" s="24" t="s">
        <v>27</v>
      </c>
      <c r="B12" s="18"/>
      <c r="C12" s="19">
        <v>52409</v>
      </c>
      <c r="D12" s="19">
        <v>26668</v>
      </c>
      <c r="E12" s="20">
        <v>0</v>
      </c>
      <c r="F12" s="21">
        <v>0</v>
      </c>
      <c r="G12" s="19">
        <v>0</v>
      </c>
      <c r="H12" s="20">
        <v>0</v>
      </c>
      <c r="I12" s="22">
        <v>0</v>
      </c>
      <c r="J12" s="23">
        <v>0</v>
      </c>
      <c r="K12" s="19">
        <v>0</v>
      </c>
      <c r="L12" s="20">
        <v>0</v>
      </c>
    </row>
    <row r="13" spans="1:12" ht="12.75">
      <c r="A13" s="11" t="s">
        <v>28</v>
      </c>
      <c r="B13" s="18"/>
      <c r="C13" s="19"/>
      <c r="D13" s="19"/>
      <c r="E13" s="20"/>
      <c r="F13" s="21"/>
      <c r="G13" s="19"/>
      <c r="H13" s="20"/>
      <c r="I13" s="22"/>
      <c r="J13" s="23"/>
      <c r="K13" s="19"/>
      <c r="L13" s="20"/>
    </row>
    <row r="14" spans="1:12" ht="12.75">
      <c r="A14" s="24" t="s">
        <v>29</v>
      </c>
      <c r="B14" s="18"/>
      <c r="C14" s="19">
        <v>-1232192260</v>
      </c>
      <c r="D14" s="19">
        <v>-1295086187</v>
      </c>
      <c r="E14" s="20">
        <v>-1525411195</v>
      </c>
      <c r="F14" s="21">
        <v>-1508668362</v>
      </c>
      <c r="G14" s="19">
        <v>-1545161407</v>
      </c>
      <c r="H14" s="20">
        <v>-1545161407</v>
      </c>
      <c r="I14" s="22">
        <v>-1677735086</v>
      </c>
      <c r="J14" s="23">
        <v>-1919325525</v>
      </c>
      <c r="K14" s="19">
        <v>-2023958230</v>
      </c>
      <c r="L14" s="20">
        <v>-2959259396</v>
      </c>
    </row>
    <row r="15" spans="1:12" ht="12.75">
      <c r="A15" s="24" t="s">
        <v>30</v>
      </c>
      <c r="B15" s="18"/>
      <c r="C15" s="19">
        <v>-30283897</v>
      </c>
      <c r="D15" s="19">
        <v>-33166173</v>
      </c>
      <c r="E15" s="20">
        <v>-88076220</v>
      </c>
      <c r="F15" s="21">
        <v>-3607896</v>
      </c>
      <c r="G15" s="19">
        <v>-3607896</v>
      </c>
      <c r="H15" s="20">
        <v>-3607896</v>
      </c>
      <c r="I15" s="22">
        <v>-164628824</v>
      </c>
      <c r="J15" s="23">
        <v>-80965887</v>
      </c>
      <c r="K15" s="19">
        <v>-85176114</v>
      </c>
      <c r="L15" s="20">
        <v>-89605271</v>
      </c>
    </row>
    <row r="16" spans="1:12" ht="12.75">
      <c r="A16" s="24" t="s">
        <v>31</v>
      </c>
      <c r="B16" s="18" t="s">
        <v>24</v>
      </c>
      <c r="C16" s="19">
        <v>0</v>
      </c>
      <c r="D16" s="19">
        <v>0</v>
      </c>
      <c r="E16" s="20">
        <v>-4023821</v>
      </c>
      <c r="F16" s="21">
        <v>-3862644</v>
      </c>
      <c r="G16" s="19">
        <v>-3862644</v>
      </c>
      <c r="H16" s="20">
        <v>-3862644</v>
      </c>
      <c r="I16" s="22">
        <v>-36149479</v>
      </c>
      <c r="J16" s="23">
        <v>-39533045</v>
      </c>
      <c r="K16" s="19">
        <v>-41588763</v>
      </c>
      <c r="L16" s="20">
        <v>-43751379</v>
      </c>
    </row>
    <row r="17" spans="1:12" ht="12.75">
      <c r="A17" s="25" t="s">
        <v>32</v>
      </c>
      <c r="B17" s="26"/>
      <c r="C17" s="27">
        <f>SUM(C6:C16)</f>
        <v>61972150</v>
      </c>
      <c r="D17" s="27">
        <f aca="true" t="shared" si="0" ref="D17:L17">SUM(D6:D16)</f>
        <v>85283849</v>
      </c>
      <c r="E17" s="28">
        <f t="shared" si="0"/>
        <v>-1463227155</v>
      </c>
      <c r="F17" s="29">
        <f t="shared" si="0"/>
        <v>317479684</v>
      </c>
      <c r="G17" s="27">
        <f t="shared" si="0"/>
        <v>273440114</v>
      </c>
      <c r="H17" s="30">
        <f t="shared" si="0"/>
        <v>273440114</v>
      </c>
      <c r="I17" s="29">
        <f t="shared" si="0"/>
        <v>-407487694</v>
      </c>
      <c r="J17" s="31">
        <f t="shared" si="0"/>
        <v>-36806414</v>
      </c>
      <c r="K17" s="27">
        <f t="shared" si="0"/>
        <v>-43548129</v>
      </c>
      <c r="L17" s="28">
        <f t="shared" si="0"/>
        <v>-875867965</v>
      </c>
    </row>
    <row r="18" spans="1:12" ht="4.5" customHeight="1">
      <c r="A18" s="32"/>
      <c r="B18" s="18"/>
      <c r="C18" s="19"/>
      <c r="D18" s="19"/>
      <c r="E18" s="20"/>
      <c r="F18" s="21"/>
      <c r="G18" s="19"/>
      <c r="H18" s="20"/>
      <c r="I18" s="22"/>
      <c r="J18" s="23"/>
      <c r="K18" s="19"/>
      <c r="L18" s="20"/>
    </row>
    <row r="19" spans="1:12" ht="12.75">
      <c r="A19" s="11" t="s">
        <v>33</v>
      </c>
      <c r="B19" s="18"/>
      <c r="C19" s="19"/>
      <c r="D19" s="19"/>
      <c r="E19" s="20"/>
      <c r="F19" s="21"/>
      <c r="G19" s="19"/>
      <c r="H19" s="20"/>
      <c r="I19" s="22"/>
      <c r="J19" s="23"/>
      <c r="K19" s="19"/>
      <c r="L19" s="20"/>
    </row>
    <row r="20" spans="1:12" ht="12.75">
      <c r="A20" s="11" t="s">
        <v>19</v>
      </c>
      <c r="B20" s="18"/>
      <c r="C20" s="33"/>
      <c r="D20" s="33"/>
      <c r="E20" s="34"/>
      <c r="F20" s="35"/>
      <c r="G20" s="33"/>
      <c r="H20" s="34"/>
      <c r="I20" s="36"/>
      <c r="J20" s="37"/>
      <c r="K20" s="33"/>
      <c r="L20" s="34"/>
    </row>
    <row r="21" spans="1:12" ht="12.75">
      <c r="A21" s="24" t="s">
        <v>34</v>
      </c>
      <c r="B21" s="18"/>
      <c r="C21" s="19">
        <v>27488207</v>
      </c>
      <c r="D21" s="19">
        <v>4120533</v>
      </c>
      <c r="E21" s="20">
        <v>0</v>
      </c>
      <c r="F21" s="38">
        <v>0</v>
      </c>
      <c r="G21" s="39">
        <v>0</v>
      </c>
      <c r="H21" s="40">
        <v>0</v>
      </c>
      <c r="I21" s="22">
        <v>0</v>
      </c>
      <c r="J21" s="41">
        <v>0</v>
      </c>
      <c r="K21" s="39">
        <v>0</v>
      </c>
      <c r="L21" s="40">
        <v>0</v>
      </c>
    </row>
    <row r="22" spans="1:12" ht="12.75">
      <c r="A22" s="24" t="s">
        <v>35</v>
      </c>
      <c r="B22" s="18"/>
      <c r="C22" s="19">
        <v>0</v>
      </c>
      <c r="D22" s="39">
        <v>0</v>
      </c>
      <c r="E22" s="40">
        <v>0</v>
      </c>
      <c r="F22" s="21">
        <v>0</v>
      </c>
      <c r="G22" s="19">
        <v>0</v>
      </c>
      <c r="H22" s="20">
        <v>0</v>
      </c>
      <c r="I22" s="22">
        <v>0</v>
      </c>
      <c r="J22" s="23">
        <v>0</v>
      </c>
      <c r="K22" s="19">
        <v>0</v>
      </c>
      <c r="L22" s="20">
        <v>0</v>
      </c>
    </row>
    <row r="23" spans="1:12" ht="12.75">
      <c r="A23" s="24" t="s">
        <v>36</v>
      </c>
      <c r="B23" s="18"/>
      <c r="C23" s="39">
        <v>0</v>
      </c>
      <c r="D23" s="19">
        <v>0</v>
      </c>
      <c r="E23" s="20">
        <v>-42184967</v>
      </c>
      <c r="F23" s="38">
        <v>42184967</v>
      </c>
      <c r="G23" s="39">
        <v>0</v>
      </c>
      <c r="H23" s="40">
        <v>0</v>
      </c>
      <c r="I23" s="22">
        <v>-42184967</v>
      </c>
      <c r="J23" s="41">
        <v>0</v>
      </c>
      <c r="K23" s="39">
        <v>0</v>
      </c>
      <c r="L23" s="40">
        <v>0</v>
      </c>
    </row>
    <row r="24" spans="1:12" ht="12.75">
      <c r="A24" s="24" t="s">
        <v>37</v>
      </c>
      <c r="B24" s="18"/>
      <c r="C24" s="19">
        <v>-581629</v>
      </c>
      <c r="D24" s="19">
        <v>-739170</v>
      </c>
      <c r="E24" s="20">
        <v>-10838462</v>
      </c>
      <c r="F24" s="21">
        <v>10838462</v>
      </c>
      <c r="G24" s="19">
        <v>0</v>
      </c>
      <c r="H24" s="20">
        <v>0</v>
      </c>
      <c r="I24" s="22">
        <v>-10645529</v>
      </c>
      <c r="J24" s="23">
        <v>0</v>
      </c>
      <c r="K24" s="19">
        <v>0</v>
      </c>
      <c r="L24" s="20">
        <v>0</v>
      </c>
    </row>
    <row r="25" spans="1:12" ht="12.75">
      <c r="A25" s="11" t="s">
        <v>28</v>
      </c>
      <c r="B25" s="18"/>
      <c r="C25" s="19"/>
      <c r="D25" s="19"/>
      <c r="E25" s="20"/>
      <c r="F25" s="21"/>
      <c r="G25" s="19"/>
      <c r="H25" s="20"/>
      <c r="I25" s="22"/>
      <c r="J25" s="23"/>
      <c r="K25" s="19"/>
      <c r="L25" s="20"/>
    </row>
    <row r="26" spans="1:12" ht="12.75">
      <c r="A26" s="24" t="s">
        <v>38</v>
      </c>
      <c r="B26" s="18"/>
      <c r="C26" s="19">
        <v>-85482451</v>
      </c>
      <c r="D26" s="19">
        <v>-60052070</v>
      </c>
      <c r="E26" s="20">
        <v>-26190006</v>
      </c>
      <c r="F26" s="21">
        <v>-133447680</v>
      </c>
      <c r="G26" s="19">
        <v>-124232243</v>
      </c>
      <c r="H26" s="20">
        <v>-124232243</v>
      </c>
      <c r="I26" s="22">
        <v>-109160877</v>
      </c>
      <c r="J26" s="23">
        <v>-142187850</v>
      </c>
      <c r="K26" s="19">
        <v>-123455000</v>
      </c>
      <c r="L26" s="20">
        <v>-153325460</v>
      </c>
    </row>
    <row r="27" spans="1:12" ht="12.75">
      <c r="A27" s="25" t="s">
        <v>39</v>
      </c>
      <c r="B27" s="26"/>
      <c r="C27" s="27">
        <f>SUM(C21:C26)</f>
        <v>-58575873</v>
      </c>
      <c r="D27" s="27">
        <f aca="true" t="shared" si="1" ref="D27:L27">SUM(D21:D26)</f>
        <v>-56670707</v>
      </c>
      <c r="E27" s="28">
        <f t="shared" si="1"/>
        <v>-79213435</v>
      </c>
      <c r="F27" s="29">
        <f t="shared" si="1"/>
        <v>-80424251</v>
      </c>
      <c r="G27" s="27">
        <f t="shared" si="1"/>
        <v>-124232243</v>
      </c>
      <c r="H27" s="28">
        <f t="shared" si="1"/>
        <v>-124232243</v>
      </c>
      <c r="I27" s="30">
        <f t="shared" si="1"/>
        <v>-161991373</v>
      </c>
      <c r="J27" s="31">
        <f t="shared" si="1"/>
        <v>-142187850</v>
      </c>
      <c r="K27" s="27">
        <f t="shared" si="1"/>
        <v>-123455000</v>
      </c>
      <c r="L27" s="28">
        <f t="shared" si="1"/>
        <v>-153325460</v>
      </c>
    </row>
    <row r="28" spans="1:12" ht="4.5" customHeight="1">
      <c r="A28" s="32"/>
      <c r="B28" s="18"/>
      <c r="C28" s="19"/>
      <c r="D28" s="19"/>
      <c r="E28" s="20"/>
      <c r="F28" s="21"/>
      <c r="G28" s="19"/>
      <c r="H28" s="20"/>
      <c r="I28" s="22"/>
      <c r="J28" s="23"/>
      <c r="K28" s="19"/>
      <c r="L28" s="20"/>
    </row>
    <row r="29" spans="1:12" ht="12.75">
      <c r="A29" s="11" t="s">
        <v>40</v>
      </c>
      <c r="B29" s="18"/>
      <c r="C29" s="19"/>
      <c r="D29" s="19"/>
      <c r="E29" s="20"/>
      <c r="F29" s="21"/>
      <c r="G29" s="19"/>
      <c r="H29" s="20"/>
      <c r="I29" s="22"/>
      <c r="J29" s="23"/>
      <c r="K29" s="19"/>
      <c r="L29" s="20"/>
    </row>
    <row r="30" spans="1:12" ht="12.75">
      <c r="A30" s="11" t="s">
        <v>19</v>
      </c>
      <c r="B30" s="18"/>
      <c r="C30" s="19"/>
      <c r="D30" s="19"/>
      <c r="E30" s="20"/>
      <c r="F30" s="21"/>
      <c r="G30" s="19"/>
      <c r="H30" s="20"/>
      <c r="I30" s="22"/>
      <c r="J30" s="23"/>
      <c r="K30" s="19"/>
      <c r="L30" s="20"/>
    </row>
    <row r="31" spans="1:12" ht="12.75">
      <c r="A31" s="24" t="s">
        <v>41</v>
      </c>
      <c r="B31" s="18"/>
      <c r="C31" s="19">
        <v>0</v>
      </c>
      <c r="D31" s="19">
        <v>0</v>
      </c>
      <c r="E31" s="20">
        <v>0</v>
      </c>
      <c r="F31" s="21">
        <v>0</v>
      </c>
      <c r="G31" s="19">
        <v>0</v>
      </c>
      <c r="H31" s="20">
        <v>0</v>
      </c>
      <c r="I31" s="22">
        <v>0</v>
      </c>
      <c r="J31" s="23">
        <v>0</v>
      </c>
      <c r="K31" s="19">
        <v>0</v>
      </c>
      <c r="L31" s="20">
        <v>0</v>
      </c>
    </row>
    <row r="32" spans="1:12" ht="12.75">
      <c r="A32" s="24" t="s">
        <v>42</v>
      </c>
      <c r="B32" s="18"/>
      <c r="C32" s="19">
        <v>0</v>
      </c>
      <c r="D32" s="19">
        <v>0</v>
      </c>
      <c r="E32" s="20">
        <v>0</v>
      </c>
      <c r="F32" s="21">
        <v>0</v>
      </c>
      <c r="G32" s="19">
        <v>0</v>
      </c>
      <c r="H32" s="20">
        <v>0</v>
      </c>
      <c r="I32" s="22">
        <v>0</v>
      </c>
      <c r="J32" s="23">
        <v>0</v>
      </c>
      <c r="K32" s="19">
        <v>0</v>
      </c>
      <c r="L32" s="20">
        <v>0</v>
      </c>
    </row>
    <row r="33" spans="1:12" ht="12.75">
      <c r="A33" s="24" t="s">
        <v>43</v>
      </c>
      <c r="B33" s="18"/>
      <c r="C33" s="19">
        <v>1021196</v>
      </c>
      <c r="D33" s="19">
        <v>472806</v>
      </c>
      <c r="E33" s="20">
        <v>24340070</v>
      </c>
      <c r="F33" s="21">
        <v>-24340070</v>
      </c>
      <c r="G33" s="39">
        <v>0</v>
      </c>
      <c r="H33" s="40">
        <v>0</v>
      </c>
      <c r="I33" s="42">
        <v>26225644</v>
      </c>
      <c r="J33" s="23">
        <v>0</v>
      </c>
      <c r="K33" s="19">
        <v>0</v>
      </c>
      <c r="L33" s="20">
        <v>0</v>
      </c>
    </row>
    <row r="34" spans="1:12" ht="12.75">
      <c r="A34" s="11" t="s">
        <v>28</v>
      </c>
      <c r="B34" s="18"/>
      <c r="C34" s="19"/>
      <c r="D34" s="19"/>
      <c r="E34" s="20"/>
      <c r="F34" s="21"/>
      <c r="G34" s="19"/>
      <c r="H34" s="20"/>
      <c r="I34" s="22"/>
      <c r="J34" s="23"/>
      <c r="K34" s="19"/>
      <c r="L34" s="20"/>
    </row>
    <row r="35" spans="1:12" ht="12.75">
      <c r="A35" s="24" t="s">
        <v>44</v>
      </c>
      <c r="B35" s="18"/>
      <c r="C35" s="19">
        <v>-7823701</v>
      </c>
      <c r="D35" s="19">
        <v>-4689402</v>
      </c>
      <c r="E35" s="20">
        <v>-2265586</v>
      </c>
      <c r="F35" s="21">
        <v>0</v>
      </c>
      <c r="G35" s="19">
        <v>0</v>
      </c>
      <c r="H35" s="20">
        <v>0</v>
      </c>
      <c r="I35" s="22">
        <v>-2265586</v>
      </c>
      <c r="J35" s="23">
        <v>0</v>
      </c>
      <c r="K35" s="19">
        <v>0</v>
      </c>
      <c r="L35" s="20">
        <v>0</v>
      </c>
    </row>
    <row r="36" spans="1:12" ht="12.75">
      <c r="A36" s="25" t="s">
        <v>45</v>
      </c>
      <c r="B36" s="26"/>
      <c r="C36" s="27">
        <f>SUM(C31:C35)</f>
        <v>-6802505</v>
      </c>
      <c r="D36" s="27">
        <f aca="true" t="shared" si="2" ref="D36:L36">SUM(D31:D35)</f>
        <v>-4216596</v>
      </c>
      <c r="E36" s="28">
        <f t="shared" si="2"/>
        <v>22074484</v>
      </c>
      <c r="F36" s="29">
        <f t="shared" si="2"/>
        <v>-24340070</v>
      </c>
      <c r="G36" s="27">
        <f t="shared" si="2"/>
        <v>0</v>
      </c>
      <c r="H36" s="28">
        <f t="shared" si="2"/>
        <v>0</v>
      </c>
      <c r="I36" s="30">
        <f t="shared" si="2"/>
        <v>23960058</v>
      </c>
      <c r="J36" s="31">
        <f t="shared" si="2"/>
        <v>0</v>
      </c>
      <c r="K36" s="27">
        <f t="shared" si="2"/>
        <v>0</v>
      </c>
      <c r="L36" s="28">
        <f t="shared" si="2"/>
        <v>0</v>
      </c>
    </row>
    <row r="37" spans="1:12" ht="4.5" customHeight="1">
      <c r="A37" s="32"/>
      <c r="B37" s="18"/>
      <c r="C37" s="19"/>
      <c r="D37" s="19"/>
      <c r="E37" s="20"/>
      <c r="F37" s="21"/>
      <c r="G37" s="19"/>
      <c r="H37" s="20"/>
      <c r="I37" s="22"/>
      <c r="J37" s="23"/>
      <c r="K37" s="19"/>
      <c r="L37" s="20"/>
    </row>
    <row r="38" spans="1:12" ht="12.75">
      <c r="A38" s="11" t="s">
        <v>46</v>
      </c>
      <c r="B38" s="18"/>
      <c r="C38" s="33">
        <f>+C17+C27+C36</f>
        <v>-3406228</v>
      </c>
      <c r="D38" s="33">
        <f aca="true" t="shared" si="3" ref="D38:L38">+D17+D27+D36</f>
        <v>24396546</v>
      </c>
      <c r="E38" s="34">
        <f t="shared" si="3"/>
        <v>-1520366106</v>
      </c>
      <c r="F38" s="35">
        <f t="shared" si="3"/>
        <v>212715363</v>
      </c>
      <c r="G38" s="33">
        <f t="shared" si="3"/>
        <v>149207871</v>
      </c>
      <c r="H38" s="34">
        <f t="shared" si="3"/>
        <v>149207871</v>
      </c>
      <c r="I38" s="36">
        <f t="shared" si="3"/>
        <v>-545519009</v>
      </c>
      <c r="J38" s="37">
        <f t="shared" si="3"/>
        <v>-178994264</v>
      </c>
      <c r="K38" s="33">
        <f t="shared" si="3"/>
        <v>-167003129</v>
      </c>
      <c r="L38" s="34">
        <f t="shared" si="3"/>
        <v>-1029193425</v>
      </c>
    </row>
    <row r="39" spans="1:12" ht="12.75">
      <c r="A39" s="24" t="s">
        <v>47</v>
      </c>
      <c r="B39" s="18" t="s">
        <v>48</v>
      </c>
      <c r="C39" s="33">
        <v>18396455</v>
      </c>
      <c r="D39" s="33">
        <v>14990227</v>
      </c>
      <c r="E39" s="34">
        <v>-804752961</v>
      </c>
      <c r="F39" s="35">
        <v>0</v>
      </c>
      <c r="G39" s="33">
        <v>0</v>
      </c>
      <c r="H39" s="34">
        <v>0</v>
      </c>
      <c r="I39" s="36">
        <v>-47337941</v>
      </c>
      <c r="J39" s="37">
        <v>0</v>
      </c>
      <c r="K39" s="33">
        <v>0</v>
      </c>
      <c r="L39" s="34">
        <v>0</v>
      </c>
    </row>
    <row r="40" spans="1:12" ht="12.75">
      <c r="A40" s="43" t="s">
        <v>49</v>
      </c>
      <c r="B40" s="44" t="s">
        <v>48</v>
      </c>
      <c r="C40" s="45">
        <f>+C38+C39</f>
        <v>14990227</v>
      </c>
      <c r="D40" s="45">
        <f aca="true" t="shared" si="4" ref="D40:L40">+D38+D39</f>
        <v>39386773</v>
      </c>
      <c r="E40" s="46">
        <f t="shared" si="4"/>
        <v>-2325119067</v>
      </c>
      <c r="F40" s="47">
        <f t="shared" si="4"/>
        <v>212715363</v>
      </c>
      <c r="G40" s="45">
        <f t="shared" si="4"/>
        <v>149207871</v>
      </c>
      <c r="H40" s="46">
        <f t="shared" si="4"/>
        <v>149207871</v>
      </c>
      <c r="I40" s="48">
        <f t="shared" si="4"/>
        <v>-592856950</v>
      </c>
      <c r="J40" s="49">
        <f t="shared" si="4"/>
        <v>-178994264</v>
      </c>
      <c r="K40" s="45">
        <f t="shared" si="4"/>
        <v>-167003129</v>
      </c>
      <c r="L40" s="46">
        <f t="shared" si="4"/>
        <v>-1029193425</v>
      </c>
    </row>
    <row r="41" spans="1:12" ht="12.75">
      <c r="A41" s="50" t="s">
        <v>69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12.75">
      <c r="A42" s="50" t="s">
        <v>70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2.75">
      <c r="A43" s="50" t="s">
        <v>71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2019-11-11T20:13:13Z</dcterms:created>
  <dcterms:modified xsi:type="dcterms:W3CDTF">2019-11-11T20:14:22Z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